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Indicadores I Sem 2018\Apoyo a las Regiones\"/>
    </mc:Choice>
  </mc:AlternateContent>
  <bookViews>
    <workbookView xWindow="0" yWindow="0" windowWidth="20490" windowHeight="7755" activeTab="1"/>
  </bookViews>
  <sheets>
    <sheet name="estruct ficha tecn indicadores" sheetId="4" r:id="rId1"/>
    <sheet name="estructura medicion indicadores" sheetId="12" r:id="rId2"/>
    <sheet name="soporte medición" sheetId="15" r:id="rId3"/>
  </sheets>
  <externalReferences>
    <externalReference r:id="rId4"/>
  </externalReferences>
  <definedNames>
    <definedName name="_xlnm._FilterDatabase" localSheetId="2" hidden="1">'soporte medición'!$B$5:$L$46</definedName>
    <definedName name="_xlnm.Print_Area" localSheetId="0">'estruct ficha tecn indicadores'!$A$1:$E$15</definedName>
    <definedName name="_xlnm.Print_Area" localSheetId="1">'estructura medicion indicadores'!$A$1:$I$58</definedName>
    <definedName name="Estados">[1]Proyectos!$C$101:$C$108</definedName>
    <definedName name="linea">[1]Proyectos!#REF!</definedName>
  </definedNames>
  <calcPr calcId="152511"/>
</workbook>
</file>

<file path=xl/calcChain.xml><?xml version="1.0" encoding="utf-8"?>
<calcChain xmlns="http://schemas.openxmlformats.org/spreadsheetml/2006/main">
  <c r="B26" i="12" l="1"/>
  <c r="H8" i="12" l="1"/>
  <c r="E8" i="12" l="1"/>
  <c r="K32" i="12" l="1"/>
  <c r="D32" i="12"/>
  <c r="E32" i="12" s="1"/>
  <c r="K31" i="12"/>
  <c r="D31" i="12"/>
  <c r="E31" i="12" s="1"/>
  <c r="K30" i="12"/>
  <c r="D30" i="12"/>
  <c r="E30" i="12" s="1"/>
  <c r="K29" i="12"/>
  <c r="D29" i="12"/>
  <c r="E29" i="12" s="1"/>
  <c r="K28" i="12"/>
  <c r="D28" i="12"/>
  <c r="E28" i="12" s="1"/>
  <c r="K27" i="12"/>
  <c r="D27" i="12"/>
  <c r="E27" i="12" s="1"/>
  <c r="K26" i="12"/>
  <c r="D26" i="12"/>
  <c r="E26" i="12" s="1"/>
  <c r="K25" i="12"/>
  <c r="D25" i="12"/>
  <c r="E25" i="12" s="1"/>
  <c r="K24" i="12"/>
  <c r="D24" i="12"/>
  <c r="E24" i="12" s="1"/>
  <c r="K23" i="12"/>
  <c r="D23" i="12"/>
  <c r="E23" i="12" s="1"/>
  <c r="K22" i="12"/>
  <c r="D22" i="12"/>
  <c r="E22" i="12" s="1"/>
  <c r="K21" i="12"/>
  <c r="D21" i="12"/>
  <c r="E21" i="12" s="1"/>
</calcChain>
</file>

<file path=xl/comments1.xml><?xml version="1.0" encoding="utf-8"?>
<comments xmlns="http://schemas.openxmlformats.org/spreadsheetml/2006/main">
  <authors>
    <author>Ramón Bustamante</author>
  </authors>
  <commentList>
    <comment ref="B5" authorId="0" shapeId="0">
      <text>
        <r>
          <rPr>
            <b/>
            <sz val="8"/>
            <color indexed="81"/>
            <rFont val="Tahoma"/>
            <family val="2"/>
          </rPr>
          <t>NOMBRE DEL INDICADOR: Nombre del atributo que representa una medición. Por ejemplo: Ordenaciones de gasto contratadas.</t>
        </r>
      </text>
    </comment>
    <comment ref="B6" authorId="0" shapeId="0">
      <text>
        <r>
          <rPr>
            <b/>
            <sz val="8"/>
            <color indexed="81"/>
            <rFont val="Tahoma"/>
            <family val="2"/>
          </rPr>
          <t xml:space="preserve">Es el proposito básico del interés de la medición. Por ejemplo: Se busca medir el grado de oportunidad en la celebracion de los contratos.
</t>
        </r>
      </text>
    </comment>
    <comment ref="B7" authorId="0" shapeId="0">
      <text>
        <r>
          <rPr>
            <b/>
            <sz val="8"/>
            <color indexed="81"/>
            <rFont val="Tahoma"/>
            <family val="2"/>
          </rPr>
          <t>FÓRMULA DE CÁLCULO: Expresión matemática mediante la cual se calcula el indicador. Por ejemplo: (# de contratos/ # total de ordenaciones de gasto) X 100</t>
        </r>
      </text>
    </comment>
    <comment ref="D7" authorId="0" shapeId="0">
      <text>
        <r>
          <rPr>
            <b/>
            <sz val="8"/>
            <color indexed="81"/>
            <rFont val="Tahoma"/>
            <family val="2"/>
          </rPr>
          <t>ESCALA: Forma en que se mide el indicador. Por ejemplo: Razón, porcentaje o unidad de medida</t>
        </r>
      </text>
    </comment>
    <comment ref="B8" authorId="0" shapeId="0">
      <text>
        <r>
          <rPr>
            <b/>
            <sz val="8"/>
            <color indexed="81"/>
            <rFont val="Tahoma"/>
            <family val="2"/>
          </rPr>
          <t>FUENTE: Registros de donde se extrae la información para calcular el indicador. Por ejemplo: Base de datos de contratos y de ordenaciones de gasto</t>
        </r>
      </text>
    </comment>
    <comment ref="D8" authorId="0" shapeId="0">
      <text>
        <r>
          <rPr>
            <b/>
            <sz val="8"/>
            <color indexed="81"/>
            <rFont val="Tahoma"/>
            <family val="2"/>
          </rPr>
          <t>TIPO: Clasificación del indicador en eficiencia, eficacia o efectividad. Por ejemplo: El indicador de Servicios Oportunos Prestados es un indicador de eficacia.</t>
        </r>
      </text>
    </comment>
    <comment ref="B9" authorId="0" shapeId="0">
      <text>
        <r>
          <rPr>
            <b/>
            <sz val="8"/>
            <color indexed="81"/>
            <rFont val="Tahoma"/>
            <family val="2"/>
          </rPr>
          <t>Periodicidad de recolección de la información para calcular el indicador</t>
        </r>
      </text>
    </comment>
    <comment ref="D9" authorId="0" shapeId="0">
      <text>
        <r>
          <rPr>
            <b/>
            <sz val="8"/>
            <color indexed="81"/>
            <rFont val="Tahoma"/>
            <family val="2"/>
          </rPr>
          <t>TENDENCIA: Describe hacia donde se dirige el indicador, puede ser creciente o decreciente. Por ejemplo: Al indicador de Servicios Oportunos Prestados se le define una tendencia creciente.</t>
        </r>
      </text>
    </comment>
    <comment ref="B10" authorId="0" shapeId="0">
      <text>
        <r>
          <rPr>
            <b/>
            <sz val="8"/>
            <color indexed="81"/>
            <rFont val="Tahoma"/>
            <family val="2"/>
          </rPr>
          <t>NIVEL DE REFERENCIA: Describe el estándar de comparación del indicador. Por ejemplo: Al indicador de Ordenaciones de gasto contratadas. se le podría definir un nivel de referencia del 70% teniendo como criterio la tendencia standar, y además para medir el indicador se debe tener en cuenta el tiempo para considerar una contratacion eficiente, podría definirse que el tiempo transcurrido para atender una solicitud no debe exceder de 3 días hábiles después de recibida la ordenacion de gasto.</t>
        </r>
      </text>
    </comment>
    <comment ref="D10" authorId="0" shapeId="0">
      <text>
        <r>
          <rPr>
            <b/>
            <sz val="8"/>
            <color indexed="81"/>
            <rFont val="Tahoma"/>
            <family val="2"/>
          </rPr>
          <t xml:space="preserve">CRITERIO: 
Estándar: Compara el resultado actual del indicador contra un valor previamente establecido como norma o estándar de referencia, de acuerdo con los métodos y mediciones del trabajo que hace la Entidad.   semaforo  &gt;70%
Tendencia histórica: Compara el resultado actual del indicador con resultados anteriores.
Normatividad legal: Compara el resultado actual del indicador con los requisitos legales aplicables. 
Mejores prácticas: Compara el indicador de la Entidad con el mismo indicador de otras Entidades, cuando esta información está disponible.
</t>
        </r>
      </text>
    </comment>
    <comment ref="B11" authorId="0" shapeId="0">
      <text>
        <r>
          <rPr>
            <b/>
            <sz val="8"/>
            <color indexed="81"/>
            <rFont val="Tahoma"/>
            <family val="2"/>
          </rPr>
          <t>NIVEL DE DESAGREGACIÓN: Muestra dónde va a ser utilizado el indicador. Por ejemplo: por dependencia, por evento etc.</t>
        </r>
      </text>
    </comment>
    <comment ref="D11" authorId="0" shapeId="0">
      <text>
        <r>
          <rPr>
            <b/>
            <sz val="8"/>
            <color indexed="81"/>
            <rFont val="Tahoma"/>
            <family val="2"/>
          </rPr>
          <t>MÉTODO DE GRAFICACIÓN: Representación gráfica de los resultados. Por ejemplo: Gráfico de Tendencia, para analizar el comportamiento del indicador en el tiempo o por categorías. Otros gráficos que se pueden utilizar son el Diagrama de Pastel, Diagrama de Dispersión, Diagrama de barras, etc.</t>
        </r>
      </text>
    </comment>
    <comment ref="B15" authorId="0" shapeId="0">
      <text>
        <r>
          <rPr>
            <b/>
            <sz val="8"/>
            <color indexed="81"/>
            <rFont val="Tahoma"/>
            <family val="2"/>
          </rPr>
          <t>OBSERVACIONES: Se refiere a las aclaraciones o aspectos a tener en cuenta al calcular del indicador. Por ejemplo: Para el cálculo del indicador se tienen en cuenta solamente los días hábiles.</t>
        </r>
      </text>
    </comment>
  </commentList>
</comments>
</file>

<file path=xl/comments2.xml><?xml version="1.0" encoding="utf-8"?>
<comments xmlns="http://schemas.openxmlformats.org/spreadsheetml/2006/main">
  <authors>
    <author>Owner</author>
  </authors>
  <commentList>
    <comment ref="G8" authorId="0" shapeId="0">
      <text>
        <r>
          <rPr>
            <b/>
            <sz val="9"/>
            <color indexed="81"/>
            <rFont val="Tahoma"/>
            <family val="2"/>
          </rPr>
          <t>corresponde al Nivel de referencia de la ficha tecnica del indicador</t>
        </r>
      </text>
    </comment>
    <comment ref="I8"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<sst xmlns="http://schemas.openxmlformats.org/spreadsheetml/2006/main" count="383" uniqueCount="225">
  <si>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</si>
  <si>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</si>
  <si>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</si>
  <si>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</si>
  <si>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</si>
  <si>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</si>
  <si>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</si>
  <si>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</si>
  <si>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</si>
  <si>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</si>
  <si>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</si>
  <si>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</si>
  <si>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</si>
  <si>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</si>
  <si>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</si>
  <si>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</si>
  <si>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</si>
  <si>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</si>
  <si>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</si>
  <si>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</si>
  <si>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</si>
  <si>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</si>
  <si>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</si>
  <si>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</si>
  <si>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</si>
  <si>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</si>
  <si>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</si>
  <si>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</si>
  <si>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</si>
  <si>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</si>
  <si>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</si>
  <si>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</si>
  <si>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</si>
  <si>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</si>
  <si>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</si>
  <si>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</si>
  <si>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</si>
  <si>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</si>
  <si>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</si>
  <si>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</si>
  <si>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</si>
  <si>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</si>
  <si>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</si>
  <si>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</si>
  <si>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</si>
  <si>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</si>
  <si>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</si>
  <si>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</si>
  <si>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</si>
  <si>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</si>
  <si>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</si>
  <si>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</si>
  <si>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</si>
  <si>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</si>
  <si>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</si>
  <si>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</si>
  <si>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</si>
  <si>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</si>
  <si>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</si>
  <si>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 xml:space="preserve">Tendencia Histórica </t>
  </si>
  <si>
    <t>Grafico de Tendencia</t>
  </si>
  <si>
    <t>Gerente de Planeación</t>
  </si>
  <si>
    <t xml:space="preserve">Proceso: </t>
  </si>
  <si>
    <t>Gerente de Competitividad y Apoyo a las Regiones</t>
  </si>
  <si>
    <t>Acompañamiento a las Regiones</t>
  </si>
  <si>
    <r>
      <t xml:space="preserve">Objetivo del Proceso:  </t>
    </r>
    <r>
      <rPr>
        <sz val="12"/>
        <rFont val="Futura Std Book"/>
        <family val="2"/>
      </rPr>
      <t>Brindar el acompañamiento necesario a las regiones del pais, aportantes de la contribución pafafiscal y los diferentes proponentes que puedan presentar proyectos a Fontur.</t>
    </r>
  </si>
  <si>
    <t>Anual</t>
  </si>
  <si>
    <t>Eficiencia</t>
  </si>
  <si>
    <t>Director de Competitividad y  Apoyo a las Regiones</t>
  </si>
  <si>
    <t xml:space="preserve">Nombre Profesional </t>
  </si>
  <si>
    <t>Región que representa</t>
  </si>
  <si>
    <t xml:space="preserve">Código del proyecto
</t>
  </si>
  <si>
    <t>Proponente</t>
  </si>
  <si>
    <t xml:space="preserve">La medición corresponde al periodo de noviembre1o. del año anterior al 31 de octubre del año actual </t>
  </si>
  <si>
    <t>Valor de la iniciativa del Proyecto</t>
  </si>
  <si>
    <t>Valor aprobado por el Comité Directivo</t>
  </si>
  <si>
    <t>Nombre del Proyecto</t>
  </si>
  <si>
    <t>Observaciones</t>
  </si>
  <si>
    <t xml:space="preserve">1) Matriz de seguimiento Asesoría y Aprobación de Proyectos
</t>
  </si>
  <si>
    <t>Número de proyectos aprobados por el Comité Directivo de Fontur (asesorados y acompañamientoDCYAR)/Número de proyectos radicados en Fontur (asesoradosyacompañamientoDCYAR)*100</t>
  </si>
  <si>
    <t>Aprobación de proyectos asesorados por la DCAR</t>
  </si>
  <si>
    <t>Medir el porcentaje de proyectos aprobados por el Comité Directivo que fueron asesorados por la DCAR</t>
  </si>
  <si>
    <t>Código</t>
  </si>
  <si>
    <t>F-MAR-04</t>
  </si>
  <si>
    <t>Versión</t>
  </si>
  <si>
    <t>00</t>
  </si>
  <si>
    <t>Vigencia</t>
  </si>
  <si>
    <t>Línea Estratégica Fontur (escoger lista desplegable)</t>
  </si>
  <si>
    <t>Fecha de radicación del proyecto en Fontur</t>
  </si>
  <si>
    <t>Fecha de aprobación del Comité Directivo</t>
  </si>
  <si>
    <t xml:space="preserve">
MATRIZ DE SEGUIMIENTO ASESORIA DE PROYECTOS A LOS PROPONENTES DE FONTUR</t>
  </si>
  <si>
    <t>Caribe</t>
  </si>
  <si>
    <t>Banco de Proyectos</t>
  </si>
  <si>
    <t>MINISTERIO DE COMERCIO, INDUSTRIA Y TURISMO</t>
  </si>
  <si>
    <t>Asesoría y acompañamiento en la estructuración del proyecto en la ficha metodológica Fontur al proponente</t>
  </si>
  <si>
    <t>Franger Herrera</t>
  </si>
  <si>
    <t>Fortalecimiento de la promoción y el mercadeo turístico</t>
  </si>
  <si>
    <t>FUNDACIÓN AVIARIO NACIONAL DE COLOMBIA</t>
  </si>
  <si>
    <t>FNTP-262-2017</t>
  </si>
  <si>
    <t>BARÚ ISLA DE AVES</t>
  </si>
  <si>
    <t>Mejoramiento de la competitividad turística</t>
  </si>
  <si>
    <t>Alcaldía de Santiago de Tolú</t>
  </si>
  <si>
    <t>FNTP-280-2017</t>
  </si>
  <si>
    <t>Diseño de producto turístico y ruta turística ciénaga de la Leche</t>
  </si>
  <si>
    <t>Carlos Cadavid</t>
  </si>
  <si>
    <t>Pacífico</t>
  </si>
  <si>
    <t>Gobernación del Chocó</t>
  </si>
  <si>
    <t>FNTP-037-2018</t>
  </si>
  <si>
    <t>Consolidación del centro de información turística de Colombia- Citur mediante la creación e integración del sistema de información turístico regional Chocó- Situr Chocó</t>
  </si>
  <si>
    <t>Andina</t>
  </si>
  <si>
    <t>FNTP-259-2017</t>
  </si>
  <si>
    <t>CERTIFICACIÓN, MANTENIMIENTO Y RECERTIFICACIÓN DE LA NTS TS 001-1 EN EL ÁREA TURÍSTICA ESTABLECIDA EN LA CANDELARIA – BOGOTÁ</t>
  </si>
  <si>
    <t>Nacional</t>
  </si>
  <si>
    <t>FNTP-066-2018</t>
  </si>
  <si>
    <t>Fortalecimiento del uso turístico de las plazas de mercado del país</t>
  </si>
  <si>
    <t>FNTP-036-2018</t>
  </si>
  <si>
    <t>PROGRAMA DE INMERSIÓN CON FORMADORES NATIVOS PARA HASTA 100 PROFESORES DE INGLÉS, PERTENECIENTES A COLEGIOS AMIGOS DEL TURISMO</t>
  </si>
  <si>
    <t>FNTP-045-2018</t>
  </si>
  <si>
    <t>Misión Académica a México - Fusión de conocimientos tradicionales: El futuro del ecoturismo comunitario en la Bahía de Cispatá (San Antero, Córdoba)</t>
  </si>
  <si>
    <t>FNTP-048-2018</t>
  </si>
  <si>
    <t>FORTALECIMIENTO DEL ECOTURISMO EN COLOMBIA FRENTE AL MERCADO INTERNACIONAL</t>
  </si>
  <si>
    <t>FNTP-049-2018</t>
  </si>
  <si>
    <t>FASE 2: CERTIFICACIÓN DE LA NTS TS 001-1 Y SU MANTENIMIENTO EN CINCO DESTINOS PERTENECIENTES A LOS DOCE CORREDORES TURÍSTICOS</t>
  </si>
  <si>
    <t>FNTP-064-2018</t>
  </si>
  <si>
    <t>Fase 1: Implementación de la NTS TS 001-1 en un área turística delimitada dentro de tres destinos turísticos de Colombia</t>
  </si>
  <si>
    <t>FNTP-073-2018</t>
  </si>
  <si>
    <t>Fortalecimiento de la promoción de Cartagena, en el marco del evento + Cartagena</t>
  </si>
  <si>
    <t>ALCALDIA MAYOR DE BOGOTA - INSTITUTO DISTRITAL DE TURISMO</t>
  </si>
  <si>
    <t>FNTP-057-2018</t>
  </si>
  <si>
    <t>Consolidación del centro de información turístico de Colombia- citur mediante la integración del sistema de información turística regional Bogotá D.C.- SITUR Bogotá D.C.- en línea con el plan estadístico sectorial de turismo- PEST</t>
  </si>
  <si>
    <t>ASOCIACIÓN HOTELERA Y TURÍSTICA DE COLOMBIA - COTELCO CAPITULO MAGDALENA</t>
  </si>
  <si>
    <t>FNTP-020-2018</t>
  </si>
  <si>
    <t>1ER ENCUENTRO DE LA CADENA TURISTICA DEL CARIBE COLOMBIANO</t>
  </si>
  <si>
    <t>ASOCIACIÓN HOTELERA DE COLOMBIA - COTELCO CAPÍTULO ATLÁNTICO</t>
  </si>
  <si>
    <t>FNTP-006-2018</t>
  </si>
  <si>
    <t>Fortalecimiento de Barranquilla y alrededores como destino turístico de eventos</t>
  </si>
  <si>
    <t>ALCALDIA DE MOMPOX</t>
  </si>
  <si>
    <t>FNTP-074-2018</t>
  </si>
  <si>
    <t>Divulgación y Promoción Turística del VII Festival de Jazz de Santa Cruz Mompox Bolívar</t>
  </si>
  <si>
    <t>INSTITUTO DISTRITAL DE DEPORTE Y RECREACIÓN DE CARTAGENA</t>
  </si>
  <si>
    <t>FNTP-024-2018</t>
  </si>
  <si>
    <t>Promoción de la oferta turística del distrito de Cartagena de indias, a través de la realización de actividades deportivas</t>
  </si>
  <si>
    <t>ASOCIACION DE EMPRESARIOS TURÍSTICOS DEL GOLFO DE MORROSQUILLO - ASETUR GM</t>
  </si>
  <si>
    <t>FNTP-027-2018</t>
  </si>
  <si>
    <t>Promoción de destino golfo de morrosquillo y área de influencia</t>
  </si>
  <si>
    <t>ALCALDÍA DE SAN JOSÉ DE CÚCUTA</t>
  </si>
  <si>
    <t>FNTP-053-2018</t>
  </si>
  <si>
    <t>Promoción nacional de San Jose de Cúcuta en el marco de la Feria de Cúcuta 2018</t>
  </si>
  <si>
    <t>ASOCIACIÓN HOTELERA DE COLOMBIA - COTELCO CAPÍTULO CAUCA</t>
  </si>
  <si>
    <t>FNTP-063-2018</t>
  </si>
  <si>
    <t>Agenda Académica del XVI Congreso Gastronómico de la Ciudad de Popayán</t>
  </si>
  <si>
    <t>Orinoquía</t>
  </si>
  <si>
    <t>INSTITUTO DE TURISMO DE VILLAVICENCIO - ALCALDÍA DE VILLAVICENCIO</t>
  </si>
  <si>
    <t>FNTP-052-2018</t>
  </si>
  <si>
    <t>Promoción de la ciudad de Villavicencio como uno de los principales destinos del corredor turístico llanos</t>
  </si>
  <si>
    <t>ASOCIACIÓN PARA EL DESARROLLO DEL TRANSPORTE TERRESTRE INTERMUNICIPAL-ADITT</t>
  </si>
  <si>
    <t>FNTP-017-2018</t>
  </si>
  <si>
    <t>XXIX CONGRESO NACIONAL DE TRANSPORTE Y TURISMO ADITT, UN BALANCE DE LA POLÍTICA PÚBLICA EN COLOMBIA</t>
  </si>
  <si>
    <t>Infraestructura turística</t>
  </si>
  <si>
    <t>Iván Atuesta</t>
  </si>
  <si>
    <t>Amazonía</t>
  </si>
  <si>
    <t>Gobernación del Amazonas</t>
  </si>
  <si>
    <t xml:space="preserve">FNTP-034-2018 </t>
  </si>
  <si>
    <t>Consolidación del centro de información turística de Colombia- Citur mediante la integración del sistema de información turístico regional del departamento del Amazonas- Situr Amazonas</t>
  </si>
  <si>
    <t>Alcaldía de Puerto Carreño</t>
  </si>
  <si>
    <t xml:space="preserve">FNTP-041-2018 </t>
  </si>
  <si>
    <t>Consolidación del centro de información turística de Colombia- Citur mediante la creación e integración del sistema de información turística regional del departamento del Vichada - Situr Vichada</t>
  </si>
  <si>
    <t>Gobernación del Guainía</t>
  </si>
  <si>
    <t xml:space="preserve">FNTP-038-2018 </t>
  </si>
  <si>
    <t>Consolidación del centro de información turística de Colombia- Citur mediante la integración del sistema de información turística regional del departamento de Guañía - Situr Guainía</t>
  </si>
  <si>
    <t>Gobernación del Putumayo</t>
  </si>
  <si>
    <t xml:space="preserve">FNTP-039-2018 </t>
  </si>
  <si>
    <t>Consolidación del centro de información turística de Colombia- Citur mediante la creación e integración del sistema de información turística regional Putumayo - Situr Putumayo</t>
  </si>
  <si>
    <t>Gobernación del Vaupés</t>
  </si>
  <si>
    <t xml:space="preserve">FNTP-040-2018 </t>
  </si>
  <si>
    <t>Consolidación del centro de información turística de Colombia- Citur mediante la creación e integración del sistema de información turística regional del departamento del Vaupés - Situr Vaupés</t>
  </si>
  <si>
    <t xml:space="preserve">FNTP-002-2018 </t>
  </si>
  <si>
    <t>FOROS REGIONALES ADITT 2018</t>
  </si>
  <si>
    <t>Cotelco 
Bogotá</t>
  </si>
  <si>
    <t xml:space="preserve">FNTP-059-2018 </t>
  </si>
  <si>
    <t>MISIÓN INTERNACIONAL CONFERENCIA REVENUE (ROC) Y TECNOLOGÍA PARA HOTELES (HITEC)</t>
  </si>
  <si>
    <t>Asociación de Hostales de Colombia</t>
  </si>
  <si>
    <t xml:space="preserve">FNTP-070-2018 </t>
  </si>
  <si>
    <t>Estudio de Mercados del sector de Hostales y sus huéspedes en Colombia - Colombian Hostels</t>
  </si>
  <si>
    <t>FNTP-071-2018</t>
  </si>
  <si>
    <t>Diplomado en Turismo para Docentes del Programa Colegios Amigos del Turismo</t>
  </si>
  <si>
    <t>IDECUT</t>
  </si>
  <si>
    <t>FNTP-076-2018</t>
  </si>
  <si>
    <t>Consolidación del Centro de Información Turística de Colombia- Citur mediante la creación e integración del Sistema de Información Turística Regional Cundinamarca- Situr Cundinamarca</t>
  </si>
  <si>
    <t>FNTP-077-2018</t>
  </si>
  <si>
    <t>Showroom Cotelco 2018</t>
  </si>
  <si>
    <t>Bureau de Bogotá</t>
  </si>
  <si>
    <t>FNTP-079-2018</t>
  </si>
  <si>
    <t>Bogotá, capital mundial para la realización de eventos internacionales.</t>
  </si>
  <si>
    <t>Carlos Arredondo</t>
  </si>
  <si>
    <t>Alcaldia de Envigado</t>
  </si>
  <si>
    <t>FNTP-025-2018</t>
  </si>
  <si>
    <t>Adecuación de senderos ancestrales ecoturísticos de la zona el Vallado en el municipio de Envigado</t>
  </si>
  <si>
    <t>se apoyo en el proceso de estructuracion de la ficha metodologica y radicacion ante el MINCIT.</t>
  </si>
  <si>
    <t>Alcaldia de Guatapé</t>
  </si>
  <si>
    <t>FNTP-072-2018</t>
  </si>
  <si>
    <t>Implementacion y Certificacion de Guatape como Destino Sostenible</t>
  </si>
  <si>
    <t>Implementacion y Certificacion de la Cuenca Alta Rio Otun Quimbaya como Destino Sostenible.</t>
  </si>
  <si>
    <t>Acompañamiento en la estructuracion de la ficha metodologica . Es de anotar que le valor para el municpio de Pereira es de $ 200.000.000</t>
  </si>
  <si>
    <t>Gloria Mena</t>
  </si>
  <si>
    <t>Gobernación de Nariño</t>
  </si>
  <si>
    <t>FNTP-075-2018</t>
  </si>
  <si>
    <t>Promoción nacional de Nariño como destino turístico bajo el eslogan de Nariño Donde Puedes Soñar</t>
  </si>
  <si>
    <t>María Fernanda Gómez</t>
  </si>
  <si>
    <t>FNTP-046-2018</t>
  </si>
  <si>
    <t>I CURSO DE INGLES DIRIGIDO A GUÍAS DE TURISMO EN EL CORREDOR TURÍSTICO DEL PCC</t>
  </si>
  <si>
    <t>Como compromiso surgido en la Feria de Anato con la presencia de la Dra Mary Amalia Vasquez Murillo, Directora Calidad y Desarrollo sostenible del Turismo, esta iniciativa de proyecto la presentará el Mincit, y Asdeguias se encargará de la Formulación. Ficha entregada oficialmente el día 15 de Marzo de 2018. 
Se hace Seguimiento y  acompañamiento de la formulación y ajustes requeridos por la profesional de Competitividad  en compañia de Asdeguias.
Etapa: Aprobado
Estado: Aprobado</t>
  </si>
  <si>
    <t>ASOCIACION HOTELERA Y TURISTICA DE COLOMBIA - COTELCO CAPITULO CALDAS</t>
  </si>
  <si>
    <t>FNTP-058-2018</t>
  </si>
  <si>
    <t>VII CONGRESO DE AVITURISMO "FERIA DE AVES DE SURAMERICA 2018"</t>
  </si>
  <si>
    <t>Acompañamiento en la formulación de la iniciativa de Proyecto, y se hace seguimiento en los requerimientos solicitados por el profesional a cargo para socializarla y ajustarla con la Directora Ejecutiva de Cotelco Capitulo Caldas
Estapa: En formulación
Estado: En formulación</t>
  </si>
  <si>
    <t>Alcaldía de Chinchiná</t>
  </si>
  <si>
    <t>FNTP-061-2018</t>
  </si>
  <si>
    <t>IMPLEMENTACIÓN Y CERTIFICACIÓN DEL MUNICIPIO DE CHINCHINÁ, CALDAS, COMO DESTINO TURÍSTICO SOSTENIBLE</t>
  </si>
  <si>
    <t>Acompañamiento en la formulación de la iniciativa de Proyecto, y se hace seguimiento en los requerimientos solicitados por el profesional a cargo para socializarla y ajustarla con la Alcaldía de Chinchiná Caldas
Estapa: En formulación
Estado: En formulación</t>
  </si>
  <si>
    <t>Gobernación de Caldas</t>
  </si>
  <si>
    <t>FNTP-067-2018</t>
  </si>
  <si>
    <t>PUEBLEAR POR CALDAS</t>
  </si>
  <si>
    <t>Acompañamiento en la formulación de la iniciativa de Proyecto, y se hace seguimiento en los requerimientos solicitados por el profesional a cargo para socializarla y ajustarla con la Gobernación de Caldas y Cotelco Capitulo Caldas
Etapa: Aprobado
Estado: Aprobado</t>
  </si>
  <si>
    <t>Noviembre 2017 a junio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</si>
</sst>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 #,##0.00_-;_-* &quot;-&quot;??_-;_-@_-"/>
    <numFmt numFmtId="164" formatCode="_-&quot;$&quot;\ * #,##0_-;\-&quot;$&quot;\ * #,##0_-;_-&quot;$&quot;\ * &quot;-&quot;_-;_-@_-"/>
    <numFmt numFmtId="165" formatCode="_-&quot;$&quot;\ * #,##0.00_-;\-&quot;$&quot;\ * #,##0.00_-;_-&quot;$&quot;\ * &quot;-&quot;??_-;_-@_-"/>
    <numFmt numFmtId="166" formatCode="#,##0.00\ &quot;€&quot;;\-#,##0.00\ &quot;€&quot;"/>
    <numFmt numFmtId="167" formatCode="_-* #,##0.00\ _€_-;\-* #,##0.00\ _€_-;_-* &quot;-&quot;??\ _€_-;_-@_-"/>
    <numFmt numFmtId="168" formatCode="_ * #,##0.00_ ;_ * \-#,##0.00_ ;_ * &quot;-&quot;??_ ;_ @_ "/>
    <numFmt numFmtId="169" formatCode="_ * #,##0.0_ ;_ * \-#,##0.0_ ;_ * &quot;-&quot;??_ ;_ @_ "/>
    <numFmt numFmtId="170" formatCode="_ * #,##0.0000_ ;_ * \-#,##0.0000_ ;_ * &quot;-&quot;??_ ;_ @_ "/>
    <numFmt numFmtId="171" formatCode="_-* #,##0.0000\ _€_-;\-* #,##0.0000\ _€_-;_-* &quot;-&quot;??\ _€_-;_-@_-"/>
    <numFmt numFmtId="172" formatCode="&quot;$&quot;\ #,##0"/>
    <numFmt numFmtId="173" formatCode="_(&quot;$&quot;\ * #,##0_);_(&quot;$&quot;\ * \(#,##0\);_(&quot;$&quot;\ * &quot;-&quot;??_);_(@_)"/>
    <numFmt numFmtId="174" formatCode="&quot;$&quot;\ #,##0_);[Red]\(&quot;$&quot;\ #,##0\)"/>
  </numFmts>
  <fonts count="31"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b/>
      <sz val="8"/>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1"/>
      <color theme="1"/>
      <name val="Futura Std Book"/>
      <family val="2"/>
    </font>
    <font>
      <sz val="10"/>
      <color theme="1"/>
      <name val="Futura Std Book"/>
      <family val="2"/>
    </font>
    <font>
      <b/>
      <sz val="14"/>
      <color theme="1"/>
      <name val="Futura Std Book"/>
      <family val="2"/>
    </font>
    <font>
      <sz val="10"/>
      <color rgb="FFA21984"/>
      <name val="Futura Std Book"/>
      <family val="2"/>
    </font>
    <font>
      <sz val="10"/>
      <color rgb="FF000000"/>
      <name val="Futura Std Book"/>
      <family val="2"/>
    </font>
    <font>
      <b/>
      <sz val="10"/>
      <color theme="0"/>
      <name val="Futura Std Book"/>
      <family val="2"/>
    </font>
  </fonts>
  <fills count="11">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000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11">
    <xf numFmtId="0" fontId="0" fillId="0" borderId="0"/>
    <xf numFmtId="43" fontId="3"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0" fontId="2" fillId="0" borderId="0"/>
    <xf numFmtId="0" fontId="1" fillId="0" borderId="0"/>
    <xf numFmtId="168" fontId="2" fillId="0" borderId="0" applyFont="0" applyFill="0" applyBorder="0" applyAlignment="0" applyProtection="0"/>
    <xf numFmtId="167" fontId="2" fillId="0" borderId="0" applyFont="0" applyFill="0" applyBorder="0" applyAlignment="0" applyProtection="0"/>
    <xf numFmtId="9"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cellStyleXfs>
  <cellXfs count="164">
    <xf numFmtId="0" fontId="0" fillId="0" borderId="0" xfId="0"/>
    <xf numFmtId="0" fontId="6" fillId="0" borderId="0" xfId="5" applyFont="1"/>
    <xf numFmtId="0" fontId="8" fillId="0" borderId="0" xfId="5" applyFont="1"/>
    <xf numFmtId="0" fontId="9" fillId="0" borderId="0" xfId="5" applyFont="1" applyFill="1" applyBorder="1" applyAlignment="1">
      <alignment horizontal="center" vertical="center" wrapText="1"/>
    </xf>
    <xf numFmtId="0" fontId="6" fillId="0" borderId="0" xfId="5" applyFont="1" applyBorder="1"/>
    <xf numFmtId="0" fontId="8" fillId="0" borderId="0" xfId="5" applyFont="1" applyAlignment="1">
      <alignment vertical="center"/>
    </xf>
    <xf numFmtId="0" fontId="7" fillId="0" borderId="1" xfId="5" applyFont="1" applyFill="1" applyBorder="1" applyAlignment="1">
      <alignment horizontal="left" vertical="center" wrapText="1"/>
    </xf>
    <xf numFmtId="0" fontId="6" fillId="0" borderId="0" xfId="5" applyFont="1" applyAlignment="1">
      <alignment vertical="center"/>
    </xf>
    <xf numFmtId="0" fontId="8" fillId="0" borderId="1" xfId="5" applyFont="1" applyFill="1" applyBorder="1" applyAlignment="1">
      <alignment horizontal="justify" vertical="justify" wrapText="1"/>
    </xf>
    <xf numFmtId="0" fontId="8" fillId="0" borderId="1" xfId="5" applyFont="1" applyFill="1" applyBorder="1" applyAlignment="1">
      <alignment horizontal="left" vertical="center" wrapText="1"/>
    </xf>
    <xf numFmtId="0" fontId="8" fillId="2" borderId="1" xfId="5" applyFont="1" applyFill="1" applyBorder="1" applyAlignment="1">
      <alignment horizontal="justify" vertical="top" wrapText="1"/>
    </xf>
    <xf numFmtId="0" fontId="7" fillId="2" borderId="1" xfId="5" applyFont="1" applyFill="1" applyBorder="1" applyAlignment="1">
      <alignment horizontal="left" vertical="center" wrapText="1"/>
    </xf>
    <xf numFmtId="0" fontId="6" fillId="2" borderId="0" xfId="5" applyFont="1" applyFill="1" applyAlignment="1">
      <alignment vertical="center"/>
    </xf>
    <xf numFmtId="0" fontId="10" fillId="0" borderId="0" xfId="4" applyFont="1" applyAlignment="1" applyProtection="1">
      <protection hidden="1"/>
    </xf>
    <xf numFmtId="0" fontId="11" fillId="0" borderId="0" xfId="4" applyFont="1" applyAlignment="1"/>
    <xf numFmtId="0" fontId="11" fillId="0" borderId="0" xfId="4" applyFont="1" applyAlignment="1" applyProtection="1">
      <protection hidden="1"/>
    </xf>
    <xf numFmtId="0" fontId="10" fillId="0" borderId="0" xfId="4" applyFont="1" applyAlignment="1"/>
    <xf numFmtId="0" fontId="8" fillId="0" borderId="0" xfId="4" applyFont="1" applyBorder="1" applyAlignment="1" applyProtection="1">
      <alignment horizontal="left"/>
      <protection locked="0"/>
    </xf>
    <xf numFmtId="0" fontId="13" fillId="0" borderId="0" xfId="4" applyFont="1" applyBorder="1" applyAlignment="1" applyProtection="1">
      <alignment horizontal="left"/>
      <protection locked="0"/>
    </xf>
    <xf numFmtId="0" fontId="16" fillId="6" borderId="26" xfId="4" applyFont="1" applyFill="1" applyBorder="1" applyAlignment="1" applyProtection="1">
      <alignment vertical="center" wrapText="1"/>
      <protection locked="0"/>
    </xf>
    <xf numFmtId="0" fontId="17" fillId="0" borderId="0" xfId="4" applyFont="1" applyAlignment="1" applyProtection="1">
      <alignment horizontal="center" vertical="center" wrapText="1"/>
      <protection hidden="1"/>
    </xf>
    <xf numFmtId="0" fontId="17" fillId="0" borderId="0" xfId="4" applyFont="1" applyAlignment="1" applyProtection="1">
      <protection hidden="1"/>
    </xf>
    <xf numFmtId="0" fontId="17" fillId="0" borderId="0" xfId="4" applyFont="1" applyAlignment="1">
      <alignment horizontal="center" vertical="center" wrapText="1"/>
    </xf>
    <xf numFmtId="0" fontId="17" fillId="0" borderId="0" xfId="4" applyFont="1" applyProtection="1">
      <protection hidden="1"/>
    </xf>
    <xf numFmtId="0" fontId="17" fillId="0" borderId="0" xfId="4" applyFont="1"/>
    <xf numFmtId="0" fontId="14" fillId="0" borderId="1" xfId="4" applyFont="1" applyFill="1" applyBorder="1" applyAlignment="1" applyProtection="1">
      <alignment horizontal="center" vertical="top" wrapText="1"/>
      <protection locked="0"/>
    </xf>
    <xf numFmtId="0" fontId="18" fillId="0" borderId="1" xfId="4" applyFont="1" applyFill="1" applyBorder="1" applyAlignment="1" applyProtection="1">
      <alignment horizontal="center" vertical="top" wrapText="1"/>
      <protection locked="0"/>
    </xf>
    <xf numFmtId="0" fontId="10" fillId="0" borderId="0" xfId="4" applyFont="1" applyProtection="1">
      <protection hidden="1"/>
    </xf>
    <xf numFmtId="0" fontId="10" fillId="0" borderId="0" xfId="4" applyFont="1"/>
    <xf numFmtId="0" fontId="10" fillId="0" borderId="10" xfId="4" applyFont="1" applyBorder="1" applyProtection="1">
      <protection locked="0"/>
    </xf>
    <xf numFmtId="0" fontId="10" fillId="0" borderId="11" xfId="4" applyFont="1" applyBorder="1" applyProtection="1">
      <protection locked="0"/>
    </xf>
    <xf numFmtId="0" fontId="10" fillId="0" borderId="12" xfId="4" applyFont="1" applyBorder="1" applyProtection="1">
      <protection locked="0"/>
    </xf>
    <xf numFmtId="0" fontId="10" fillId="0" borderId="16" xfId="4" applyFont="1" applyBorder="1" applyProtection="1">
      <protection locked="0"/>
    </xf>
    <xf numFmtId="0" fontId="10" fillId="0" borderId="0" xfId="4" applyFont="1" applyBorder="1" applyProtection="1">
      <protection locked="0"/>
    </xf>
    <xf numFmtId="0" fontId="10" fillId="0" borderId="17" xfId="4" applyFont="1" applyBorder="1" applyProtection="1">
      <protection locked="0"/>
    </xf>
    <xf numFmtId="0" fontId="11" fillId="0" borderId="0" xfId="4" applyFont="1" applyProtection="1">
      <protection hidden="1"/>
    </xf>
    <xf numFmtId="0" fontId="19" fillId="0" borderId="5" xfId="4" applyFont="1" applyBorder="1" applyProtection="1">
      <protection locked="0"/>
    </xf>
    <xf numFmtId="0" fontId="19" fillId="0" borderId="0" xfId="4" applyFont="1" applyBorder="1" applyProtection="1">
      <protection locked="0"/>
    </xf>
    <xf numFmtId="0" fontId="20" fillId="0" borderId="0" xfId="4" applyFont="1" applyBorder="1" applyProtection="1">
      <protection locked="0"/>
    </xf>
    <xf numFmtId="0" fontId="19" fillId="0" borderId="16" xfId="4" applyFont="1" applyBorder="1" applyAlignment="1" applyProtection="1">
      <alignment horizontal="right"/>
      <protection locked="0"/>
    </xf>
    <xf numFmtId="0" fontId="19" fillId="0" borderId="0" xfId="4" applyFont="1" applyBorder="1" applyAlignment="1" applyProtection="1">
      <alignment horizontal="right"/>
      <protection locked="0"/>
    </xf>
    <xf numFmtId="0" fontId="7" fillId="0" borderId="20" xfId="4" applyFont="1" applyBorder="1" applyAlignment="1" applyProtection="1">
      <alignment horizontal="left"/>
      <protection locked="0"/>
    </xf>
    <xf numFmtId="0" fontId="7" fillId="0" borderId="21" xfId="4" applyFont="1" applyBorder="1" applyAlignment="1" applyProtection="1">
      <alignment horizontal="center"/>
      <protection locked="0"/>
    </xf>
    <xf numFmtId="0" fontId="7" fillId="0" borderId="22" xfId="4" applyFont="1" applyBorder="1" applyAlignment="1" applyProtection="1">
      <alignment horizontal="center"/>
      <protection locked="0"/>
    </xf>
    <xf numFmtId="0" fontId="18" fillId="0" borderId="0" xfId="4" applyFont="1" applyBorder="1" applyAlignment="1" applyProtection="1">
      <alignment horizontal="center"/>
      <protection locked="0"/>
    </xf>
    <xf numFmtId="0" fontId="8" fillId="0" borderId="23" xfId="4" applyFont="1" applyBorder="1" applyAlignment="1" applyProtection="1">
      <alignment horizontal="left" vertical="justify"/>
      <protection locked="0"/>
    </xf>
    <xf numFmtId="0" fontId="8" fillId="0" borderId="16" xfId="6" applyNumberFormat="1" applyFont="1" applyBorder="1" applyAlignment="1" applyProtection="1">
      <alignment horizontal="center"/>
      <protection locked="0"/>
    </xf>
    <xf numFmtId="9" fontId="15" fillId="0" borderId="16" xfId="8" applyFont="1" applyBorder="1" applyAlignment="1" applyProtection="1">
      <alignment horizontal="left"/>
    </xf>
    <xf numFmtId="167" fontId="15" fillId="0" borderId="0" xfId="7" applyFont="1" applyBorder="1" applyAlignment="1" applyProtection="1">
      <alignment horizontal="left"/>
      <protection locked="0"/>
    </xf>
    <xf numFmtId="9" fontId="15" fillId="0" borderId="0" xfId="8" applyFont="1" applyBorder="1" applyAlignment="1" applyProtection="1">
      <alignment horizontal="left"/>
      <protection locked="0"/>
    </xf>
    <xf numFmtId="9" fontId="15" fillId="0" borderId="17" xfId="8" applyFont="1" applyBorder="1" applyAlignment="1" applyProtection="1">
      <alignment horizontal="left"/>
      <protection locked="0"/>
    </xf>
    <xf numFmtId="0" fontId="22" fillId="0" borderId="0" xfId="4" applyFont="1" applyProtection="1">
      <protection hidden="1"/>
    </xf>
    <xf numFmtId="171" fontId="11" fillId="0" borderId="0" xfId="7" applyNumberFormat="1" applyFont="1" applyProtection="1">
      <protection hidden="1"/>
    </xf>
    <xf numFmtId="170" fontId="8" fillId="0" borderId="16" xfId="6" applyNumberFormat="1" applyFont="1" applyBorder="1" applyAlignment="1" applyProtection="1">
      <alignment horizontal="center"/>
      <protection locked="0"/>
    </xf>
    <xf numFmtId="0" fontId="8" fillId="0" borderId="25" xfId="4" applyFont="1" applyBorder="1" applyAlignment="1" applyProtection="1">
      <alignment horizontal="left" vertical="justify"/>
      <protection locked="0"/>
    </xf>
    <xf numFmtId="0" fontId="8" fillId="0" borderId="16" xfId="4" applyFont="1" applyBorder="1" applyAlignment="1" applyProtection="1">
      <alignment horizontal="left" vertical="justify"/>
      <protection locked="0"/>
    </xf>
    <xf numFmtId="169" fontId="21" fillId="0" borderId="0" xfId="6" applyNumberFormat="1" applyFont="1" applyBorder="1" applyAlignment="1" applyProtection="1">
      <alignment horizontal="center"/>
      <protection locked="0"/>
    </xf>
    <xf numFmtId="170" fontId="8" fillId="0" borderId="0" xfId="6" applyNumberFormat="1" applyFont="1" applyBorder="1" applyAlignment="1" applyProtection="1">
      <alignment horizontal="center"/>
      <protection locked="0"/>
    </xf>
    <xf numFmtId="9" fontId="15" fillId="0" borderId="0" xfId="8" applyFont="1" applyBorder="1" applyAlignment="1" applyProtection="1">
      <alignment horizontal="left"/>
    </xf>
    <xf numFmtId="0" fontId="8" fillId="0" borderId="16" xfId="4" applyFont="1" applyBorder="1" applyAlignment="1" applyProtection="1">
      <alignment horizontal="center" vertical="justify"/>
      <protection locked="0"/>
    </xf>
    <xf numFmtId="0" fontId="7" fillId="0" borderId="16" xfId="4" applyFont="1" applyBorder="1" applyAlignment="1" applyProtection="1">
      <alignment vertical="top" wrapText="1"/>
      <protection locked="0"/>
    </xf>
    <xf numFmtId="0" fontId="24" fillId="0" borderId="0" xfId="4" applyFont="1" applyBorder="1" applyAlignment="1" applyProtection="1">
      <alignment vertical="top" wrapText="1"/>
      <protection locked="0"/>
    </xf>
    <xf numFmtId="0" fontId="24" fillId="0" borderId="17" xfId="4" applyFont="1" applyBorder="1" applyAlignment="1" applyProtection="1">
      <alignment vertical="top" wrapText="1"/>
      <protection locked="0"/>
    </xf>
    <xf numFmtId="0" fontId="8" fillId="0" borderId="16" xfId="4" applyFont="1" applyBorder="1" applyAlignment="1" applyProtection="1">
      <alignment vertical="center" wrapText="1"/>
    </xf>
    <xf numFmtId="0" fontId="8" fillId="3" borderId="16" xfId="4" applyFont="1" applyFill="1" applyBorder="1" applyAlignment="1" applyProtection="1">
      <alignment vertical="center"/>
    </xf>
    <xf numFmtId="0" fontId="8" fillId="4" borderId="16" xfId="4" applyFont="1" applyFill="1" applyBorder="1" applyAlignment="1" applyProtection="1">
      <alignment vertical="center"/>
    </xf>
    <xf numFmtId="0" fontId="8" fillId="5" borderId="16" xfId="4" applyFont="1" applyFill="1" applyBorder="1" applyAlignment="1" applyProtection="1">
      <alignment vertical="center"/>
    </xf>
    <xf numFmtId="0" fontId="8" fillId="0" borderId="13" xfId="4" applyFont="1" applyBorder="1" applyAlignment="1" applyProtection="1">
      <alignment vertical="center"/>
    </xf>
    <xf numFmtId="0" fontId="10" fillId="0" borderId="0" xfId="4" applyFont="1" applyProtection="1">
      <protection locked="0"/>
    </xf>
    <xf numFmtId="0" fontId="14" fillId="7" borderId="7" xfId="4" applyFont="1" applyFill="1" applyBorder="1" applyAlignment="1">
      <alignment vertical="center" wrapText="1"/>
    </xf>
    <xf numFmtId="0" fontId="14" fillId="7" borderId="8" xfId="4" applyFont="1" applyFill="1" applyBorder="1" applyAlignment="1">
      <alignment vertical="center" wrapText="1"/>
    </xf>
    <xf numFmtId="0" fontId="14" fillId="7" borderId="1" xfId="4" applyFont="1" applyFill="1" applyBorder="1" applyAlignment="1" applyProtection="1">
      <alignment horizontal="center" vertical="center" wrapText="1"/>
      <protection locked="0"/>
    </xf>
    <xf numFmtId="0" fontId="14" fillId="7" borderId="1" xfId="4" applyFont="1" applyFill="1" applyBorder="1" applyAlignment="1" applyProtection="1">
      <alignment horizontal="center" vertical="center"/>
      <protection locked="0"/>
    </xf>
    <xf numFmtId="0" fontId="14" fillId="7" borderId="7" xfId="4" applyFont="1" applyFill="1" applyBorder="1" applyAlignment="1" applyProtection="1">
      <alignment horizontal="center" vertical="center" wrapText="1"/>
      <protection locked="0"/>
    </xf>
    <xf numFmtId="169" fontId="21" fillId="0" borderId="24" xfId="6" applyNumberFormat="1" applyFont="1" applyBorder="1" applyAlignment="1" applyProtection="1">
      <protection locked="0"/>
    </xf>
    <xf numFmtId="169" fontId="21" fillId="0" borderId="6" xfId="6" applyNumberFormat="1" applyFont="1" applyBorder="1" applyAlignment="1" applyProtection="1">
      <protection locked="0"/>
    </xf>
    <xf numFmtId="9" fontId="8" fillId="2" borderId="1" xfId="5" applyNumberFormat="1" applyFont="1" applyFill="1" applyBorder="1" applyAlignment="1">
      <alignment horizontal="left" vertical="center" wrapText="1"/>
    </xf>
    <xf numFmtId="0" fontId="25" fillId="2" borderId="0" xfId="4" applyFont="1" applyFill="1" applyAlignment="1">
      <alignment vertical="center" wrapText="1"/>
    </xf>
    <xf numFmtId="0" fontId="26" fillId="2" borderId="0" xfId="4" applyFont="1" applyFill="1" applyAlignment="1">
      <alignment vertical="center" wrapText="1"/>
    </xf>
    <xf numFmtId="0" fontId="2" fillId="2" borderId="0" xfId="4" applyFill="1"/>
    <xf numFmtId="0" fontId="25" fillId="2" borderId="28" xfId="4" applyFont="1" applyFill="1" applyBorder="1" applyAlignment="1">
      <alignment vertical="center" wrapText="1"/>
    </xf>
    <xf numFmtId="0" fontId="2" fillId="2" borderId="29" xfId="4" applyFont="1" applyFill="1" applyBorder="1" applyAlignment="1">
      <alignment horizontal="center"/>
    </xf>
    <xf numFmtId="0" fontId="2" fillId="2" borderId="30" xfId="4" applyFill="1" applyBorder="1"/>
    <xf numFmtId="0" fontId="25" fillId="2" borderId="31" xfId="4" applyFont="1" applyFill="1" applyBorder="1" applyAlignment="1">
      <alignment vertical="center" wrapText="1"/>
    </xf>
    <xf numFmtId="0" fontId="2" fillId="2" borderId="0" xfId="4" applyFont="1" applyFill="1" applyBorder="1" applyAlignment="1">
      <alignment horizontal="center" vertical="center"/>
    </xf>
    <xf numFmtId="49" fontId="2" fillId="2" borderId="32" xfId="4" applyNumberFormat="1" applyFill="1" applyBorder="1" applyAlignment="1">
      <alignment horizontal="left"/>
    </xf>
    <xf numFmtId="0" fontId="2" fillId="2" borderId="0" xfId="4" applyFont="1" applyFill="1" applyBorder="1" applyAlignment="1">
      <alignment horizontal="center" vertical="top"/>
    </xf>
    <xf numFmtId="15" fontId="2" fillId="2" borderId="32" xfId="4" applyNumberFormat="1" applyFill="1" applyBorder="1" applyAlignment="1">
      <alignment horizontal="left"/>
    </xf>
    <xf numFmtId="0" fontId="28" fillId="8" borderId="33" xfId="4" applyFont="1" applyFill="1" applyBorder="1" applyAlignment="1">
      <alignment horizontal="center" vertical="center" wrapText="1"/>
    </xf>
    <xf numFmtId="0" fontId="28" fillId="9" borderId="33" xfId="4" applyFont="1" applyFill="1" applyBorder="1" applyAlignment="1">
      <alignment horizontal="center" vertical="center" wrapText="1"/>
    </xf>
    <xf numFmtId="0" fontId="26" fillId="2" borderId="1" xfId="4" applyFont="1" applyFill="1" applyBorder="1" applyAlignment="1">
      <alignment horizontal="center" vertical="center" wrapText="1"/>
    </xf>
    <xf numFmtId="0" fontId="26" fillId="0" borderId="1" xfId="4" applyFont="1" applyFill="1" applyBorder="1" applyAlignment="1">
      <alignment horizontal="center" vertical="center" wrapText="1"/>
    </xf>
    <xf numFmtId="14" fontId="26" fillId="2" borderId="1" xfId="4" applyNumberFormat="1" applyFont="1" applyFill="1" applyBorder="1" applyAlignment="1">
      <alignment horizontal="center" vertical="center" wrapText="1"/>
    </xf>
    <xf numFmtId="172" fontId="26" fillId="0" borderId="1" xfId="4" applyNumberFormat="1" applyFont="1" applyFill="1" applyBorder="1" applyAlignment="1">
      <alignment horizontal="center" vertical="center" wrapText="1"/>
    </xf>
    <xf numFmtId="172" fontId="26" fillId="2" borderId="1" xfId="4" applyNumberFormat="1" applyFont="1" applyFill="1" applyBorder="1" applyAlignment="1">
      <alignment horizontal="center" vertical="center" wrapText="1"/>
    </xf>
    <xf numFmtId="0" fontId="18" fillId="2" borderId="1" xfId="4" applyFont="1" applyFill="1" applyBorder="1" applyAlignment="1">
      <alignment horizontal="center" vertical="center" wrapText="1"/>
    </xf>
    <xf numFmtId="14" fontId="18" fillId="2" borderId="1" xfId="4" applyNumberFormat="1" applyFont="1" applyFill="1" applyBorder="1" applyAlignment="1">
      <alignment horizontal="center" vertical="center" wrapText="1"/>
    </xf>
    <xf numFmtId="0" fontId="26" fillId="0" borderId="1" xfId="4" applyFont="1" applyBorder="1" applyAlignment="1">
      <alignment horizontal="center" vertical="center" wrapText="1"/>
    </xf>
    <xf numFmtId="0" fontId="29" fillId="0" borderId="1" xfId="4" applyFont="1" applyBorder="1" applyAlignment="1">
      <alignment horizontal="center" vertical="center" wrapText="1"/>
    </xf>
    <xf numFmtId="0" fontId="18" fillId="0" borderId="1" xfId="4" applyFont="1" applyFill="1" applyBorder="1" applyAlignment="1">
      <alignment horizontal="center" vertical="center" wrapText="1"/>
    </xf>
    <xf numFmtId="14" fontId="18" fillId="0" borderId="1" xfId="4" applyNumberFormat="1" applyFont="1" applyFill="1" applyBorder="1" applyAlignment="1">
      <alignment horizontal="center" vertical="center" wrapText="1"/>
    </xf>
    <xf numFmtId="49" fontId="26" fillId="0" borderId="1" xfId="4" applyNumberFormat="1" applyFont="1" applyFill="1" applyBorder="1" applyAlignment="1">
      <alignment horizontal="center" vertical="center" wrapText="1"/>
    </xf>
    <xf numFmtId="173" fontId="26" fillId="0" borderId="1" xfId="9" applyNumberFormat="1" applyFont="1" applyBorder="1" applyAlignment="1">
      <alignment horizontal="center" vertical="center" wrapText="1"/>
    </xf>
    <xf numFmtId="49" fontId="26" fillId="0" borderId="1" xfId="4" applyNumberFormat="1" applyFont="1" applyBorder="1" applyAlignment="1">
      <alignment horizontal="center" vertical="center" wrapText="1"/>
    </xf>
    <xf numFmtId="14" fontId="26" fillId="0" borderId="1" xfId="4" applyNumberFormat="1" applyFont="1" applyFill="1" applyBorder="1" applyAlignment="1">
      <alignment horizontal="center" vertical="center" wrapText="1"/>
    </xf>
    <xf numFmtId="174" fontId="26" fillId="2" borderId="1" xfId="4" applyNumberFormat="1" applyFont="1" applyFill="1" applyBorder="1" applyAlignment="1">
      <alignment horizontal="center" vertical="center" wrapText="1"/>
    </xf>
    <xf numFmtId="174" fontId="18" fillId="2" borderId="1" xfId="4" applyNumberFormat="1" applyFont="1" applyFill="1" applyBorder="1" applyAlignment="1">
      <alignment horizontal="center" vertical="center" wrapText="1"/>
    </xf>
    <xf numFmtId="14" fontId="26" fillId="0" borderId="1" xfId="4" applyNumberFormat="1" applyFont="1" applyBorder="1" applyAlignment="1">
      <alignment horizontal="center" vertical="center" wrapText="1"/>
    </xf>
    <xf numFmtId="164" fontId="29" fillId="0" borderId="1" xfId="10" applyFont="1" applyBorder="1" applyAlignment="1">
      <alignment horizontal="center" vertical="center" wrapText="1"/>
    </xf>
    <xf numFmtId="0" fontId="29" fillId="0" borderId="1" xfId="4" applyFont="1" applyFill="1" applyBorder="1" applyAlignment="1">
      <alignment horizontal="center" vertical="center" wrapText="1"/>
    </xf>
    <xf numFmtId="14" fontId="29" fillId="0" borderId="1" xfId="4" applyNumberFormat="1" applyFont="1" applyBorder="1" applyAlignment="1">
      <alignment horizontal="center" vertical="center" wrapText="1"/>
    </xf>
    <xf numFmtId="0" fontId="8" fillId="2" borderId="1" xfId="5" applyFont="1" applyFill="1" applyBorder="1" applyAlignment="1">
      <alignment horizontal="left" vertical="center" wrapText="1"/>
    </xf>
    <xf numFmtId="0" fontId="7" fillId="7" borderId="1" xfId="0" applyFont="1" applyFill="1" applyBorder="1" applyAlignment="1">
      <alignment horizontal="left" vertical="center" wrapText="1"/>
    </xf>
    <xf numFmtId="0" fontId="7" fillId="7" borderId="7" xfId="0" applyFont="1" applyFill="1" applyBorder="1" applyAlignment="1">
      <alignment horizontal="justify" vertical="center" wrapText="1"/>
    </xf>
    <xf numFmtId="0" fontId="7" fillId="7" borderId="9" xfId="0" applyFont="1" applyFill="1" applyBorder="1" applyAlignment="1">
      <alignment horizontal="justify" vertical="center" wrapText="1"/>
    </xf>
    <xf numFmtId="0" fontId="7" fillId="0" borderId="2" xfId="5" applyFont="1" applyFill="1" applyBorder="1" applyAlignment="1">
      <alignment horizontal="center" vertical="center" wrapText="1"/>
    </xf>
    <xf numFmtId="0" fontId="7" fillId="0" borderId="3" xfId="5" applyFont="1" applyFill="1" applyBorder="1" applyAlignment="1">
      <alignment horizontal="center" vertical="center" wrapText="1"/>
    </xf>
    <xf numFmtId="0" fontId="7" fillId="0" borderId="4" xfId="5" applyFont="1" applyFill="1" applyBorder="1" applyAlignment="1">
      <alignment horizontal="center" vertical="center" wrapText="1"/>
    </xf>
    <xf numFmtId="0" fontId="8" fillId="2" borderId="7" xfId="5" applyFont="1" applyFill="1" applyBorder="1" applyAlignment="1">
      <alignment horizontal="justify" vertical="center" wrapText="1"/>
    </xf>
    <xf numFmtId="0" fontId="8" fillId="2" borderId="8" xfId="5" applyFont="1" applyFill="1" applyBorder="1" applyAlignment="1">
      <alignment horizontal="justify" vertical="center" wrapText="1"/>
    </xf>
    <xf numFmtId="0" fontId="8" fillId="2" borderId="9" xfId="5" applyFont="1" applyFill="1" applyBorder="1" applyAlignment="1">
      <alignment horizontal="justify" vertical="center" wrapText="1"/>
    </xf>
    <xf numFmtId="0" fontId="7" fillId="2" borderId="7" xfId="5" applyFont="1" applyFill="1" applyBorder="1" applyAlignment="1">
      <alignment horizontal="center" vertical="center" wrapText="1"/>
    </xf>
    <xf numFmtId="0" fontId="7" fillId="2" borderId="8" xfId="5" applyFont="1" applyFill="1" applyBorder="1" applyAlignment="1">
      <alignment horizontal="center" vertical="center" wrapText="1"/>
    </xf>
    <xf numFmtId="0" fontId="7" fillId="2" borderId="9" xfId="5" applyFont="1" applyFill="1" applyBorder="1" applyAlignment="1">
      <alignment horizontal="center" vertical="center" wrapText="1"/>
    </xf>
    <xf numFmtId="0" fontId="8" fillId="0" borderId="1" xfId="5" applyFont="1" applyFill="1" applyBorder="1" applyAlignment="1">
      <alignment horizontal="left" vertical="center" wrapText="1"/>
    </xf>
    <xf numFmtId="0" fontId="7" fillId="0" borderId="0" xfId="4" applyFont="1" applyAlignment="1" applyProtection="1">
      <alignment horizontal="center"/>
      <protection locked="0"/>
    </xf>
    <xf numFmtId="0" fontId="12" fillId="0" borderId="0" xfId="4" applyFont="1" applyAlignment="1" applyProtection="1">
      <alignment horizontal="center"/>
      <protection locked="0"/>
    </xf>
    <xf numFmtId="0" fontId="15" fillId="7" borderId="8" xfId="4" applyFont="1" applyFill="1" applyBorder="1" applyAlignment="1">
      <alignment horizontal="left" vertical="center" wrapText="1"/>
    </xf>
    <xf numFmtId="0" fontId="14" fillId="7" borderId="1" xfId="4" applyFont="1" applyFill="1" applyBorder="1" applyAlignment="1" applyProtection="1">
      <alignment horizontal="center" vertical="center"/>
      <protection locked="0"/>
    </xf>
    <xf numFmtId="0" fontId="14" fillId="7" borderId="7" xfId="4" applyFont="1" applyFill="1" applyBorder="1" applyAlignment="1">
      <alignment horizontal="left" vertical="center" wrapText="1"/>
    </xf>
    <xf numFmtId="0" fontId="14" fillId="7" borderId="8" xfId="4" applyFont="1" applyFill="1" applyBorder="1" applyAlignment="1">
      <alignment horizontal="left" vertical="center" wrapText="1"/>
    </xf>
    <xf numFmtId="0" fontId="14" fillId="7" borderId="9" xfId="4" applyFont="1" applyFill="1" applyBorder="1" applyAlignment="1">
      <alignment horizontal="left" vertical="center" wrapText="1"/>
    </xf>
    <xf numFmtId="0" fontId="15" fillId="0" borderId="10" xfId="4" applyFont="1" applyFill="1" applyBorder="1" applyAlignment="1" applyProtection="1">
      <alignment horizontal="center" vertical="center" wrapText="1"/>
      <protection locked="0"/>
    </xf>
    <xf numFmtId="0" fontId="15" fillId="0" borderId="11" xfId="4" applyFont="1" applyFill="1" applyBorder="1" applyAlignment="1" applyProtection="1">
      <alignment horizontal="center" vertical="center" wrapText="1"/>
      <protection locked="0"/>
    </xf>
    <xf numFmtId="0" fontId="15" fillId="0" borderId="12" xfId="4" applyFont="1" applyFill="1" applyBorder="1" applyAlignment="1" applyProtection="1">
      <alignment horizontal="center" vertical="center" wrapText="1"/>
      <protection locked="0"/>
    </xf>
    <xf numFmtId="0" fontId="15" fillId="0" borderId="13" xfId="4" applyFont="1" applyFill="1" applyBorder="1" applyAlignment="1" applyProtection="1">
      <alignment horizontal="center" vertical="center" wrapText="1"/>
      <protection locked="0"/>
    </xf>
    <xf numFmtId="0" fontId="15" fillId="0" borderId="14" xfId="4" applyFont="1" applyFill="1" applyBorder="1" applyAlignment="1" applyProtection="1">
      <alignment horizontal="center" vertical="center" wrapText="1"/>
      <protection locked="0"/>
    </xf>
    <xf numFmtId="0" fontId="15" fillId="0" borderId="15" xfId="4" applyFont="1" applyFill="1" applyBorder="1" applyAlignment="1" applyProtection="1">
      <alignment horizontal="center" vertical="center" wrapText="1"/>
      <protection locked="0"/>
    </xf>
    <xf numFmtId="9" fontId="15" fillId="2" borderId="26" xfId="4" applyNumberFormat="1" applyFont="1" applyFill="1" applyBorder="1" applyAlignment="1" applyProtection="1">
      <alignment horizontal="center" vertical="center" wrapText="1"/>
      <protection locked="0"/>
    </xf>
    <xf numFmtId="9" fontId="15" fillId="2" borderId="27" xfId="4" applyNumberFormat="1" applyFont="1" applyFill="1" applyBorder="1" applyAlignment="1" applyProtection="1">
      <alignment horizontal="center" vertical="center" wrapText="1"/>
      <protection locked="0"/>
    </xf>
    <xf numFmtId="0" fontId="8" fillId="0" borderId="0" xfId="4" applyFont="1" applyBorder="1" applyAlignment="1" applyProtection="1">
      <alignment vertical="center" wrapText="1"/>
    </xf>
    <xf numFmtId="0" fontId="8" fillId="0" borderId="17" xfId="4" applyFont="1" applyBorder="1" applyAlignment="1" applyProtection="1">
      <alignment vertical="center" wrapText="1"/>
    </xf>
    <xf numFmtId="0" fontId="8" fillId="0" borderId="14" xfId="4" applyFont="1" applyBorder="1" applyAlignment="1" applyProtection="1">
      <alignment vertical="center" wrapText="1"/>
    </xf>
    <xf numFmtId="0" fontId="8" fillId="0" borderId="15" xfId="4" applyFont="1" applyBorder="1" applyAlignment="1" applyProtection="1">
      <alignment vertical="center" wrapText="1"/>
    </xf>
    <xf numFmtId="0" fontId="15" fillId="0" borderId="26" xfId="4" applyFont="1" applyFill="1" applyBorder="1" applyAlignment="1" applyProtection="1">
      <alignment horizontal="center" vertical="center" wrapText="1"/>
      <protection locked="0"/>
    </xf>
    <xf numFmtId="0" fontId="15" fillId="0" borderId="27" xfId="4" applyFont="1" applyFill="1" applyBorder="1" applyAlignment="1" applyProtection="1">
      <alignment horizontal="center" vertical="center" wrapText="1"/>
      <protection locked="0"/>
    </xf>
    <xf numFmtId="0" fontId="19" fillId="0" borderId="18" xfId="4" applyFont="1" applyBorder="1" applyAlignment="1" applyProtection="1">
      <alignment horizontal="right"/>
      <protection locked="0"/>
    </xf>
    <xf numFmtId="0" fontId="19" fillId="0" borderId="19" xfId="4" applyFont="1" applyBorder="1" applyAlignment="1" applyProtection="1">
      <alignment horizontal="right"/>
      <protection locked="0"/>
    </xf>
    <xf numFmtId="0" fontId="23" fillId="0" borderId="7" xfId="4" applyFont="1" applyBorder="1" applyAlignment="1" applyProtection="1">
      <alignment horizontal="center"/>
      <protection locked="0"/>
    </xf>
    <xf numFmtId="0" fontId="23" fillId="0" borderId="8" xfId="4" applyFont="1" applyBorder="1" applyAlignment="1" applyProtection="1">
      <alignment horizontal="center"/>
      <protection locked="0"/>
    </xf>
    <xf numFmtId="0" fontId="23" fillId="0" borderId="9" xfId="4" applyFont="1" applyBorder="1" applyAlignment="1" applyProtection="1">
      <alignment horizontal="center"/>
      <protection locked="0"/>
    </xf>
    <xf numFmtId="0" fontId="24" fillId="0" borderId="10" xfId="4" applyFont="1" applyBorder="1" applyAlignment="1" applyProtection="1">
      <alignment vertical="top" wrapText="1"/>
      <protection locked="0"/>
    </xf>
    <xf numFmtId="0" fontId="24" fillId="0" borderId="11" xfId="4" applyFont="1" applyBorder="1" applyAlignment="1" applyProtection="1">
      <alignment vertical="top" wrapText="1"/>
      <protection locked="0"/>
    </xf>
    <xf numFmtId="0" fontId="24" fillId="0" borderId="12" xfId="4" applyFont="1" applyBorder="1" applyAlignment="1" applyProtection="1">
      <alignment vertical="top" wrapText="1"/>
      <protection locked="0"/>
    </xf>
    <xf numFmtId="0" fontId="16" fillId="0" borderId="16" xfId="4" applyFont="1" applyBorder="1" applyAlignment="1">
      <alignment vertical="top" wrapText="1"/>
    </xf>
    <xf numFmtId="0" fontId="16" fillId="0" borderId="0" xfId="4" applyFont="1" applyBorder="1" applyAlignment="1">
      <alignment vertical="top" wrapText="1"/>
    </xf>
    <xf numFmtId="0" fontId="16" fillId="0" borderId="17" xfId="4" applyFont="1" applyBorder="1" applyAlignment="1">
      <alignment vertical="top" wrapText="1"/>
    </xf>
    <xf numFmtId="0" fontId="16" fillId="0" borderId="13" xfId="4" applyFont="1" applyBorder="1" applyAlignment="1">
      <alignment vertical="top" wrapText="1"/>
    </xf>
    <xf numFmtId="0" fontId="16" fillId="0" borderId="14" xfId="4" applyFont="1" applyBorder="1" applyAlignment="1">
      <alignment vertical="top" wrapText="1"/>
    </xf>
    <xf numFmtId="0" fontId="16" fillId="0" borderId="15" xfId="4" applyFont="1" applyBorder="1" applyAlignment="1">
      <alignment vertical="top" wrapText="1"/>
    </xf>
    <xf numFmtId="169" fontId="30" fillId="10" borderId="1" xfId="4" applyNumberFormat="1" applyFont="1" applyFill="1" applyBorder="1" applyAlignment="1" applyProtection="1">
      <alignment horizontal="center" vertical="center" wrapText="1"/>
      <protection locked="0"/>
    </xf>
    <xf numFmtId="0" fontId="30" fillId="10" borderId="1" xfId="4" applyFont="1" applyFill="1" applyBorder="1" applyAlignment="1" applyProtection="1">
      <alignment horizontal="center" vertical="center" wrapText="1"/>
      <protection locked="0"/>
    </xf>
    <xf numFmtId="0" fontId="27" fillId="2" borderId="29" xfId="4" applyFont="1" applyFill="1" applyBorder="1" applyAlignment="1">
      <alignment horizontal="center" vertical="top" wrapText="1"/>
    </xf>
    <xf numFmtId="0" fontId="27" fillId="2" borderId="0" xfId="4" applyFont="1" applyFill="1" applyBorder="1" applyAlignment="1">
      <alignment horizontal="center" vertical="top" wrapText="1"/>
    </xf>
  </cellXfs>
  <cellStyles count="11">
    <cellStyle name="Euro" xfId="2"/>
    <cellStyle name="Millares 2" xfId="1"/>
    <cellStyle name="Millares 3" xfId="7"/>
    <cellStyle name="Millares_Prueba formato indicadores con mensaje automático" xfId="6"/>
    <cellStyle name="Moneda [0] 2" xfId="10"/>
    <cellStyle name="Moneda 2" xfId="3"/>
    <cellStyle name="Moneda 3" xfId="9"/>
    <cellStyle name="Normal" xfId="0" builtinId="0"/>
    <cellStyle name="Normal 2" xfId="4"/>
    <cellStyle name="Normal 3" xfId="5"/>
    <cellStyle name="Porcentual 2" xfId="8"/>
  </cellStyles>
  <dxfs count="13">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manualLayout>
          <c:layoutTarget val="inner"/>
          <c:xMode val="edge"/>
          <c:yMode val="edge"/>
          <c:x val="3.5795454545454547E-2"/>
          <c:y val="0.18237082066869287"/>
          <c:w val="0.95625000000000004"/>
          <c:h val="0.57446808510638259"/>
        </c:manualLayout>
      </c:layout>
      <c:barChart>
        <c:barDir val="col"/>
        <c:grouping val="clustered"/>
        <c:varyColors val="0"/>
        <c:ser>
          <c:idx val="0"/>
          <c:order val="0"/>
          <c:tx>
            <c:strRef>
              <c:f>'estructura medicion indicadores'!$B$20</c:f>
              <c:strCache>
                <c:ptCount val="1"/>
                <c:pt idx="0">
                  <c:v>Medición</c:v>
                </c:pt>
              </c:strCache>
            </c:strRef>
          </c:tx>
          <c:invertIfNegative val="0"/>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indicadores'!$B$21:$B$32</c:f>
              <c:numCache>
                <c:formatCode>_ * #,##0.0_ ;_ * \-#,##0.0_ ;_ * "-"??_ ;_ @_ </c:formatCode>
                <c:ptCount val="12"/>
                <c:pt idx="5">
                  <c:v>51.219512195121951</c:v>
                </c:pt>
              </c:numCache>
            </c:numRef>
          </c:val>
        </c:ser>
        <c:ser>
          <c:idx val="1"/>
          <c:order val="1"/>
          <c:tx>
            <c:strRef>
              <c:f>'estructura medicion indicadores'!$C$20</c:f>
              <c:strCache>
                <c:ptCount val="1"/>
                <c:pt idx="0">
                  <c:v>Meta</c:v>
                </c:pt>
              </c:strCache>
            </c:strRef>
          </c:tx>
          <c:invertIfNegative val="0"/>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indicadores'!$C$21:$C$32</c:f>
              <c:numCache>
                <c:formatCode>_ * #,##0.0_ ;_ * \-#,##0.0_ ;_ * "-"??_ ;_ @_ </c:formatCode>
                <c:ptCount val="12"/>
                <c:pt idx="5">
                  <c:v>80</c:v>
                </c:pt>
              </c:numCache>
            </c:numRef>
          </c:val>
        </c:ser>
        <c:dLbls>
          <c:showLegendKey val="0"/>
          <c:showVal val="0"/>
          <c:showCatName val="0"/>
          <c:showSerName val="0"/>
          <c:showPercent val="0"/>
          <c:showBubbleSize val="0"/>
        </c:dLbls>
        <c:gapWidth val="150"/>
        <c:axId val="915696336"/>
        <c:axId val="915700144"/>
      </c:barChart>
      <c:catAx>
        <c:axId val="915696336"/>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915700144"/>
        <c:crosses val="autoZero"/>
        <c:auto val="1"/>
        <c:lblAlgn val="ctr"/>
        <c:lblOffset val="100"/>
        <c:noMultiLvlLbl val="0"/>
      </c:catAx>
      <c:valAx>
        <c:axId val="915700144"/>
        <c:scaling>
          <c:orientation val="minMax"/>
        </c:scaling>
        <c:delete val="0"/>
        <c:axPos val="l"/>
        <c:title>
          <c:tx>
            <c:rich>
              <a:bodyPr/>
              <a:lstStyle/>
              <a:p>
                <a:pPr>
                  <a:defRPr lang="es-ES"/>
                </a:pPr>
                <a:r>
                  <a:rPr lang="en-US" b="0"/>
                  <a:t>Dias</a:t>
                </a:r>
              </a:p>
            </c:rich>
          </c:tx>
          <c:layout>
            <c:manualLayout>
              <c:xMode val="edge"/>
              <c:yMode val="edge"/>
              <c:x val="1.5786134416605778E-2"/>
              <c:y val="0.43465038427082925"/>
            </c:manualLayout>
          </c:layout>
          <c:overlay val="0"/>
        </c:title>
        <c:numFmt formatCode="_ * #,##0.0_ ;_ * \-#,##0.0_ ;_ * &quot;-&quot;??_ ;_ @_ " sourceLinked="1"/>
        <c:majorTickMark val="out"/>
        <c:minorTickMark val="none"/>
        <c:tickLblPos val="nextTo"/>
        <c:txPr>
          <a:bodyPr rot="0" vert="horz"/>
          <a:lstStyle/>
          <a:p>
            <a:pPr>
              <a:defRPr lang="es-ES"/>
            </a:pPr>
            <a:endParaRPr lang="es-CO"/>
          </a:p>
        </c:txPr>
        <c:crossAx val="915696336"/>
        <c:crosses val="autoZero"/>
        <c:crossBetween val="between"/>
      </c:valAx>
    </c:plotArea>
    <c:legend>
      <c:legendPos val="b"/>
      <c:layout>
        <c:manualLayout>
          <c:xMode val="edge"/>
          <c:yMode val="edge"/>
          <c:x val="0.42766799308023845"/>
          <c:y val="0.93009118541033431"/>
          <c:w val="0.10984280617315782"/>
          <c:h val="6.9908814589665649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133350</xdr:colOff>
      <xdr:row>38</xdr:row>
      <xdr:rowOff>95250</xdr:rowOff>
    </xdr:from>
    <xdr:to>
      <xdr:col>8</xdr:col>
      <xdr:colOff>1809750</xdr:colOff>
      <xdr:row>47</xdr:row>
      <xdr:rowOff>228600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657225</xdr:colOff>
      <xdr:row>1</xdr:row>
      <xdr:rowOff>190500</xdr:rowOff>
    </xdr:from>
    <xdr:to>
      <xdr:col>2</xdr:col>
      <xdr:colOff>828675</xdr:colOff>
      <xdr:row>2</xdr:row>
      <xdr:rowOff>76200</xdr:rowOff>
    </xdr:to>
    <xdr:pic>
      <xdr:nvPicPr>
        <xdr:cNvPr id="2" name="Imagen 1" descr="http://fontur.com.co/aym_image/aym_logo/aym_logo_fontu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9625" y="762000"/>
          <a:ext cx="13239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costa/AppData/Local/Microsoft/Windows/INetCache/Content.Outlook/T1G9YDG1/Matriz%20de%20seguimiento%20Comite%20Fiduciario%20-%20Mode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s"/>
      <sheetName val="Convocatoria"/>
    </sheetNames>
    <sheetDataSet>
      <sheetData sheetId="0">
        <row r="101">
          <cell r="C101" t="str">
            <v>Delegado de supervisión</v>
          </cell>
        </row>
        <row r="102">
          <cell r="C102" t="str">
            <v>Radicado FONTUR</v>
          </cell>
        </row>
        <row r="103">
          <cell r="C103" t="str">
            <v>En formulación</v>
          </cell>
        </row>
        <row r="104">
          <cell r="C104" t="str">
            <v>En evaluación</v>
          </cell>
        </row>
        <row r="105">
          <cell r="C105" t="str">
            <v>Precontractual</v>
          </cell>
        </row>
        <row r="106">
          <cell r="C106" t="str">
            <v>En contratación</v>
          </cell>
        </row>
        <row r="107">
          <cell r="C107" t="str">
            <v>Contratado</v>
          </cell>
        </row>
        <row r="108">
          <cell r="C108" t="str">
            <v>En ejecución</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17"/>
  <sheetViews>
    <sheetView showGridLines="0" zoomScale="90" zoomScaleNormal="90" workbookViewId="0"/>
  </sheetViews>
  <sheetFormatPr baseColWidth="10" defaultColWidth="36.5703125" defaultRowHeight="16.5" x14ac:dyDescent="0.3"/>
  <cols>
    <col min="1" max="1" width="9.42578125" style="1" customWidth="1"/>
    <col min="2" max="2" width="31.85546875" style="1" customWidth="1"/>
    <col min="3" max="3" width="35.140625" style="1" customWidth="1"/>
    <col min="4" max="16384" width="36.5703125" style="1"/>
  </cols>
  <sheetData>
    <row r="1" spans="2:22" ht="24" customHeight="1" x14ac:dyDescent="0.3"/>
    <row r="2" spans="2:22" s="2" customFormat="1" ht="24" customHeight="1" x14ac:dyDescent="0.3">
      <c r="B2" s="115" t="s">
        <v>58</v>
      </c>
      <c r="C2" s="115"/>
      <c r="D2" s="116"/>
      <c r="E2" s="117"/>
    </row>
    <row r="3" spans="2:22" s="4" customFormat="1" ht="18" x14ac:dyDescent="0.3">
      <c r="B3" s="3"/>
      <c r="C3" s="3"/>
      <c r="D3" s="3"/>
      <c r="E3" s="3"/>
    </row>
    <row r="4" spans="2:22" s="5" customFormat="1" ht="85.5" customHeight="1" x14ac:dyDescent="0.2">
      <c r="B4" s="112" t="s">
        <v>62</v>
      </c>
      <c r="C4" s="112"/>
      <c r="D4" s="113" t="s">
        <v>65</v>
      </c>
      <c r="E4" s="114"/>
    </row>
    <row r="5" spans="2:22" s="7" customFormat="1" ht="23.25" customHeight="1" x14ac:dyDescent="0.2">
      <c r="B5" s="6" t="s">
        <v>0</v>
      </c>
      <c r="C5" s="118" t="s">
        <v>80</v>
      </c>
      <c r="D5" s="119"/>
      <c r="E5" s="120"/>
    </row>
    <row r="6" spans="2:22" s="7" customFormat="1" ht="56.25" customHeight="1" x14ac:dyDescent="0.2">
      <c r="B6" s="6" t="s">
        <v>1</v>
      </c>
      <c r="C6" s="118" t="s">
        <v>81</v>
      </c>
      <c r="D6" s="119"/>
      <c r="E6" s="120"/>
    </row>
    <row r="7" spans="2:22" s="7" customFormat="1" ht="120" customHeight="1" x14ac:dyDescent="0.2">
      <c r="B7" s="6" t="s">
        <v>57</v>
      </c>
      <c r="C7" s="8" t="s">
        <v>79</v>
      </c>
      <c r="D7" s="6" t="s">
        <v>2</v>
      </c>
      <c r="E7" s="9" t="s">
        <v>49</v>
      </c>
    </row>
    <row r="8" spans="2:22" s="7" customFormat="1" ht="50.25" customHeight="1" x14ac:dyDescent="0.2">
      <c r="B8" s="6" t="s">
        <v>53</v>
      </c>
      <c r="C8" s="10" t="s">
        <v>78</v>
      </c>
      <c r="D8" s="6" t="s">
        <v>3</v>
      </c>
      <c r="E8" s="9" t="s">
        <v>67</v>
      </c>
    </row>
    <row r="9" spans="2:22" s="12" customFormat="1" ht="31.5" customHeight="1" x14ac:dyDescent="0.2">
      <c r="B9" s="11" t="s">
        <v>54</v>
      </c>
      <c r="C9" s="9" t="s">
        <v>66</v>
      </c>
      <c r="D9" s="11" t="s">
        <v>4</v>
      </c>
      <c r="E9" s="9" t="s">
        <v>10</v>
      </c>
      <c r="F9" s="7"/>
      <c r="G9" s="7"/>
      <c r="H9" s="7"/>
      <c r="I9" s="7"/>
      <c r="J9" s="7"/>
      <c r="K9" s="7"/>
      <c r="L9" s="7"/>
      <c r="M9" s="7"/>
      <c r="N9" s="7"/>
      <c r="O9" s="7"/>
      <c r="P9" s="7"/>
      <c r="Q9" s="7"/>
      <c r="R9" s="7"/>
      <c r="S9" s="7"/>
      <c r="T9" s="7"/>
      <c r="U9" s="7"/>
      <c r="V9" s="7"/>
    </row>
    <row r="10" spans="2:22" s="12" customFormat="1" ht="35.25" customHeight="1" x14ac:dyDescent="0.2">
      <c r="B10" s="11" t="s">
        <v>5</v>
      </c>
      <c r="C10" s="76">
        <v>0.8</v>
      </c>
      <c r="D10" s="11" t="s">
        <v>6</v>
      </c>
      <c r="E10" s="9" t="s">
        <v>59</v>
      </c>
      <c r="F10" s="7"/>
      <c r="G10" s="7"/>
      <c r="H10" s="7"/>
      <c r="I10" s="7"/>
      <c r="J10" s="7"/>
      <c r="K10" s="7"/>
      <c r="L10" s="7"/>
      <c r="M10" s="7"/>
      <c r="N10" s="7"/>
      <c r="O10" s="7"/>
      <c r="P10" s="7"/>
      <c r="Q10" s="7"/>
      <c r="R10" s="7"/>
      <c r="S10" s="7"/>
      <c r="T10" s="7"/>
      <c r="U10" s="7"/>
      <c r="V10" s="7"/>
    </row>
    <row r="11" spans="2:22" s="12" customFormat="1" ht="45" customHeight="1" x14ac:dyDescent="0.2">
      <c r="B11" s="11" t="s">
        <v>55</v>
      </c>
      <c r="C11" s="9" t="s">
        <v>68</v>
      </c>
      <c r="D11" s="11" t="s">
        <v>51</v>
      </c>
      <c r="E11" s="9" t="s">
        <v>60</v>
      </c>
      <c r="F11" s="7"/>
      <c r="G11" s="7"/>
      <c r="H11" s="7"/>
      <c r="I11" s="7"/>
      <c r="J11" s="7"/>
      <c r="K11" s="7"/>
      <c r="L11" s="7"/>
      <c r="M11" s="7"/>
      <c r="N11" s="7"/>
      <c r="O11" s="7"/>
      <c r="P11" s="7"/>
      <c r="Q11" s="7"/>
      <c r="R11" s="7"/>
      <c r="S11" s="7"/>
      <c r="T11" s="7"/>
      <c r="U11" s="7"/>
      <c r="V11" s="7"/>
    </row>
    <row r="12" spans="2:22" s="12" customFormat="1" ht="18.75" customHeight="1" x14ac:dyDescent="0.2">
      <c r="B12" s="121" t="s">
        <v>7</v>
      </c>
      <c r="C12" s="122"/>
      <c r="D12" s="122"/>
      <c r="E12" s="123"/>
      <c r="F12" s="7"/>
      <c r="G12" s="7"/>
      <c r="H12" s="7"/>
      <c r="I12" s="7"/>
      <c r="J12" s="7"/>
      <c r="K12" s="7"/>
      <c r="L12" s="7"/>
      <c r="M12" s="7"/>
      <c r="N12" s="7"/>
      <c r="O12" s="7"/>
      <c r="P12" s="7"/>
      <c r="Q12" s="7"/>
      <c r="R12" s="7"/>
      <c r="S12" s="7"/>
      <c r="T12" s="7"/>
      <c r="U12" s="7"/>
      <c r="V12" s="7"/>
    </row>
    <row r="13" spans="2:22" s="12" customFormat="1" ht="25.5" customHeight="1" x14ac:dyDescent="0.2">
      <c r="B13" s="11" t="s">
        <v>52</v>
      </c>
      <c r="C13" s="124" t="s">
        <v>63</v>
      </c>
      <c r="D13" s="124"/>
      <c r="E13" s="124"/>
      <c r="F13" s="7"/>
      <c r="G13" s="7"/>
      <c r="H13" s="7"/>
      <c r="I13" s="7"/>
      <c r="J13" s="7"/>
      <c r="K13" s="7"/>
      <c r="L13" s="7"/>
      <c r="M13" s="7"/>
      <c r="N13" s="7"/>
      <c r="O13" s="7"/>
      <c r="P13" s="7"/>
      <c r="Q13" s="7"/>
      <c r="R13" s="7"/>
      <c r="S13" s="7"/>
      <c r="T13" s="7"/>
      <c r="U13" s="7"/>
      <c r="V13" s="7"/>
    </row>
    <row r="14" spans="2:22" s="12" customFormat="1" ht="37.5" customHeight="1" x14ac:dyDescent="0.2">
      <c r="B14" s="11" t="s">
        <v>56</v>
      </c>
      <c r="C14" s="124" t="s">
        <v>61</v>
      </c>
      <c r="D14" s="124"/>
      <c r="E14" s="124"/>
      <c r="F14" s="7"/>
      <c r="G14" s="7"/>
      <c r="H14" s="7"/>
      <c r="I14" s="7"/>
      <c r="J14" s="7"/>
      <c r="K14" s="7"/>
      <c r="L14" s="7"/>
      <c r="M14" s="7"/>
      <c r="N14" s="7"/>
      <c r="O14" s="7"/>
      <c r="P14" s="7"/>
      <c r="Q14" s="7"/>
      <c r="R14" s="7"/>
      <c r="S14" s="7"/>
      <c r="T14" s="7"/>
      <c r="U14" s="7"/>
      <c r="V14" s="7"/>
    </row>
    <row r="15" spans="2:22" s="12" customFormat="1" ht="45" customHeight="1" x14ac:dyDescent="0.2">
      <c r="B15" s="11" t="s">
        <v>8</v>
      </c>
      <c r="C15" s="111" t="s">
        <v>73</v>
      </c>
      <c r="D15" s="111"/>
      <c r="E15" s="111"/>
      <c r="F15" s="7"/>
      <c r="G15" s="7"/>
      <c r="H15" s="7"/>
      <c r="I15" s="7"/>
      <c r="J15" s="7"/>
      <c r="K15" s="7"/>
      <c r="L15" s="7"/>
      <c r="M15" s="7"/>
      <c r="N15" s="7"/>
      <c r="O15" s="7"/>
      <c r="P15" s="7"/>
      <c r="Q15" s="7"/>
      <c r="R15" s="7"/>
      <c r="S15" s="7"/>
      <c r="T15" s="7"/>
      <c r="U15" s="7"/>
      <c r="V15" s="7"/>
    </row>
    <row r="16" spans="2:22" x14ac:dyDescent="0.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Header>&amp;L&amp;G</oddHeader>
    <oddFooter>&amp;L&amp;"Futura Std Book,Normal"&amp;8Código: I-DCAR-02&amp;C&amp;"Futura Std Book,Normal"&amp;8Versión 00
COPIA CONTROLADA&amp;R&amp;"Futura Std Book,Normal"&amp;8Página &amp;P de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0"/>
  <sheetViews>
    <sheetView showGridLines="0" tabSelected="1" topLeftCell="A29" zoomScaleNormal="100" zoomScaleSheetLayoutView="90" zoomScalePageLayoutView="85" workbookViewId="0">
      <selection activeCell="E37" sqref="E37"/>
    </sheetView>
  </sheetViews>
  <sheetFormatPr baseColWidth="10" defaultRowHeight="19.5" x14ac:dyDescent="0.35"/>
  <cols>
    <col min="1" max="3" width="20.7109375" style="28" customWidth="1"/>
    <col min="4" max="4" width="20.7109375" style="28" hidden="1" customWidth="1"/>
    <col min="5" max="8" width="20.7109375" style="28" customWidth="1"/>
    <col min="9" max="9" width="31.28515625" style="28" customWidth="1"/>
    <col min="10" max="10" width="11.42578125" style="27"/>
    <col min="11" max="11" width="30.85546875" style="35" hidden="1" customWidth="1"/>
    <col min="12" max="12" width="0" style="28" hidden="1" customWidth="1"/>
    <col min="13" max="16384" width="11.42578125" style="28"/>
  </cols>
  <sheetData>
    <row r="1" spans="1:12" s="16" customFormat="1" x14ac:dyDescent="0.35">
      <c r="A1" s="125" t="s">
        <v>11</v>
      </c>
      <c r="B1" s="125"/>
      <c r="C1" s="125"/>
      <c r="D1" s="125"/>
      <c r="E1" s="125"/>
      <c r="F1" s="125"/>
      <c r="G1" s="125"/>
      <c r="H1" s="125"/>
      <c r="I1" s="125"/>
      <c r="J1" s="13"/>
      <c r="K1" s="14" t="s">
        <v>50</v>
      </c>
      <c r="L1" s="15"/>
    </row>
    <row r="2" spans="1:12" s="16" customFormat="1" ht="30.75" hidden="1" x14ac:dyDescent="0.55000000000000004">
      <c r="A2" s="126"/>
      <c r="B2" s="126"/>
      <c r="C2" s="126"/>
      <c r="D2" s="126"/>
      <c r="E2" s="126"/>
      <c r="F2" s="126"/>
      <c r="G2" s="126"/>
      <c r="H2" s="126"/>
      <c r="I2" s="126"/>
      <c r="J2" s="13"/>
      <c r="K2" s="15" t="s">
        <v>48</v>
      </c>
      <c r="L2" s="15"/>
    </row>
    <row r="3" spans="1:12" s="16" customFormat="1" ht="30.75" hidden="1" x14ac:dyDescent="0.55000000000000004">
      <c r="A3" s="126"/>
      <c r="B3" s="126"/>
      <c r="C3" s="126"/>
      <c r="D3" s="126"/>
      <c r="E3" s="126"/>
      <c r="F3" s="126"/>
      <c r="G3" s="126"/>
      <c r="H3" s="126"/>
      <c r="I3" s="126"/>
      <c r="J3" s="13"/>
      <c r="K3" s="15" t="s">
        <v>47</v>
      </c>
      <c r="L3" s="15"/>
    </row>
    <row r="4" spans="1:12" s="16" customFormat="1" ht="30.75" hidden="1" x14ac:dyDescent="0.55000000000000004">
      <c r="A4" s="126"/>
      <c r="B4" s="126"/>
      <c r="C4" s="126"/>
      <c r="D4" s="126"/>
      <c r="E4" s="126"/>
      <c r="F4" s="126"/>
      <c r="G4" s="126"/>
      <c r="H4" s="126"/>
      <c r="I4" s="126"/>
      <c r="J4" s="13"/>
      <c r="K4" s="15" t="s">
        <v>46</v>
      </c>
      <c r="L4" s="15"/>
    </row>
    <row r="5" spans="1:12" s="16" customFormat="1" x14ac:dyDescent="0.35">
      <c r="A5" s="17"/>
      <c r="B5" s="18"/>
      <c r="C5" s="18"/>
      <c r="D5" s="18"/>
      <c r="E5" s="18"/>
      <c r="F5" s="18"/>
      <c r="G5" s="18"/>
      <c r="H5" s="18"/>
      <c r="I5" s="18"/>
      <c r="J5" s="13"/>
      <c r="K5" s="15" t="s">
        <v>38</v>
      </c>
    </row>
    <row r="6" spans="1:12" s="22" customFormat="1" ht="31.5" customHeight="1" x14ac:dyDescent="0.3">
      <c r="A6" s="69" t="s">
        <v>9</v>
      </c>
      <c r="B6" s="127" t="s">
        <v>64</v>
      </c>
      <c r="C6" s="127"/>
      <c r="D6" s="70"/>
      <c r="E6" s="128" t="s">
        <v>12</v>
      </c>
      <c r="F6" s="128"/>
      <c r="G6" s="128"/>
      <c r="H6" s="73" t="s">
        <v>13</v>
      </c>
      <c r="I6" s="19" t="s">
        <v>224</v>
      </c>
      <c r="J6" s="20"/>
      <c r="K6" s="21" t="s">
        <v>45</v>
      </c>
    </row>
    <row r="7" spans="1:12" s="24" customFormat="1" ht="31.5" customHeight="1" x14ac:dyDescent="0.3">
      <c r="A7" s="129" t="s">
        <v>14</v>
      </c>
      <c r="B7" s="130"/>
      <c r="C7" s="131"/>
      <c r="D7" s="71"/>
      <c r="E7" s="128" t="s">
        <v>15</v>
      </c>
      <c r="F7" s="128"/>
      <c r="G7" s="71" t="s">
        <v>16</v>
      </c>
      <c r="H7" s="71" t="s">
        <v>17</v>
      </c>
      <c r="I7" s="72" t="s">
        <v>18</v>
      </c>
      <c r="J7" s="23"/>
      <c r="K7" s="23"/>
    </row>
    <row r="8" spans="1:12" s="24" customFormat="1" ht="20.100000000000001" customHeight="1" x14ac:dyDescent="0.3">
      <c r="A8" s="132" t="s">
        <v>80</v>
      </c>
      <c r="B8" s="133"/>
      <c r="C8" s="134"/>
      <c r="D8" s="25"/>
      <c r="E8" s="132" t="str">
        <f>+'estruct ficha tecn indicadores'!C7</f>
        <v>Número de proyectos aprobados por el Comité Directivo de Fontur (asesorados y acompañamientoDCYAR)/Número de proyectos radicados en Fontur (asesoradosyacompañamientoDCYAR)*100</v>
      </c>
      <c r="F8" s="133"/>
      <c r="G8" s="138">
        <v>0.8</v>
      </c>
      <c r="H8" s="160">
        <f>+B26</f>
        <v>51.219512195121951</v>
      </c>
      <c r="I8" s="144" t="s">
        <v>66</v>
      </c>
      <c r="J8" s="23"/>
      <c r="K8" s="21"/>
    </row>
    <row r="9" spans="1:12" ht="79.5" customHeight="1" x14ac:dyDescent="0.35">
      <c r="A9" s="135"/>
      <c r="B9" s="136"/>
      <c r="C9" s="137"/>
      <c r="D9" s="26"/>
      <c r="E9" s="135"/>
      <c r="F9" s="136"/>
      <c r="G9" s="139"/>
      <c r="H9" s="161"/>
      <c r="I9" s="145"/>
      <c r="K9" s="15"/>
      <c r="L9" s="13"/>
    </row>
    <row r="10" spans="1:12" x14ac:dyDescent="0.35">
      <c r="A10" s="29"/>
      <c r="B10" s="30"/>
      <c r="C10" s="30"/>
      <c r="D10" s="30"/>
      <c r="E10" s="30"/>
      <c r="F10" s="30"/>
      <c r="G10" s="30"/>
      <c r="H10" s="30"/>
      <c r="I10" s="31"/>
      <c r="K10" s="14"/>
      <c r="L10" s="13"/>
    </row>
    <row r="11" spans="1:12" hidden="1" x14ac:dyDescent="0.35">
      <c r="A11" s="32"/>
      <c r="B11" s="33"/>
      <c r="C11" s="33"/>
      <c r="D11" s="33"/>
      <c r="E11" s="33"/>
      <c r="F11" s="33"/>
      <c r="G11" s="33"/>
      <c r="H11" s="33"/>
      <c r="I11" s="34"/>
      <c r="K11" s="14"/>
      <c r="L11" s="13"/>
    </row>
    <row r="12" spans="1:12" hidden="1" x14ac:dyDescent="0.35">
      <c r="A12" s="32"/>
      <c r="B12" s="33"/>
      <c r="C12" s="33"/>
      <c r="D12" s="33"/>
      <c r="E12" s="33"/>
      <c r="F12" s="33"/>
      <c r="G12" s="33"/>
      <c r="H12" s="33"/>
      <c r="I12" s="34"/>
      <c r="K12" s="14"/>
      <c r="L12" s="13"/>
    </row>
    <row r="13" spans="1:12" hidden="1" x14ac:dyDescent="0.35">
      <c r="A13" s="32"/>
      <c r="B13" s="33"/>
      <c r="C13" s="33"/>
      <c r="D13" s="33"/>
      <c r="E13" s="33"/>
      <c r="F13" s="33"/>
      <c r="G13" s="33"/>
      <c r="H13" s="33"/>
      <c r="I13" s="34"/>
      <c r="K13" s="14"/>
      <c r="L13" s="13"/>
    </row>
    <row r="14" spans="1:12" hidden="1" x14ac:dyDescent="0.35">
      <c r="A14" s="32"/>
      <c r="B14" s="33"/>
      <c r="C14" s="33"/>
      <c r="D14" s="33"/>
      <c r="E14" s="33"/>
      <c r="F14" s="33"/>
      <c r="G14" s="33"/>
      <c r="H14" s="33"/>
      <c r="I14" s="34"/>
    </row>
    <row r="15" spans="1:12" hidden="1" x14ac:dyDescent="0.35">
      <c r="A15" s="146" t="s">
        <v>19</v>
      </c>
      <c r="B15" s="147"/>
      <c r="C15" s="36" t="s">
        <v>20</v>
      </c>
      <c r="D15" s="37"/>
      <c r="E15" s="38" t="s">
        <v>21</v>
      </c>
      <c r="F15" s="33"/>
      <c r="G15" s="33"/>
      <c r="H15" s="33"/>
      <c r="I15" s="34"/>
    </row>
    <row r="16" spans="1:12" hidden="1" x14ac:dyDescent="0.35">
      <c r="A16" s="39"/>
      <c r="B16" s="40"/>
      <c r="C16" s="37"/>
      <c r="D16" s="37"/>
      <c r="E16" s="38"/>
      <c r="F16" s="33"/>
      <c r="G16" s="33"/>
      <c r="H16" s="33"/>
      <c r="I16" s="34"/>
    </row>
    <row r="17" spans="1:11" x14ac:dyDescent="0.35">
      <c r="A17" s="39"/>
      <c r="B17" s="40"/>
      <c r="C17" s="37"/>
      <c r="D17" s="37"/>
      <c r="E17" s="38"/>
      <c r="F17" s="33"/>
      <c r="G17" s="33"/>
      <c r="H17" s="33"/>
      <c r="I17" s="34"/>
    </row>
    <row r="18" spans="1:11" x14ac:dyDescent="0.35">
      <c r="A18" s="39"/>
      <c r="B18" s="40"/>
      <c r="C18" s="37"/>
      <c r="D18" s="37"/>
      <c r="E18" s="38"/>
      <c r="F18" s="33"/>
      <c r="G18" s="33"/>
      <c r="H18" s="33"/>
      <c r="I18" s="34"/>
    </row>
    <row r="19" spans="1:11" x14ac:dyDescent="0.35">
      <c r="A19" s="32"/>
      <c r="B19" s="33"/>
      <c r="C19" s="33"/>
      <c r="D19" s="33"/>
      <c r="E19" s="33"/>
      <c r="F19" s="33"/>
      <c r="G19" s="33"/>
      <c r="H19" s="33"/>
      <c r="I19" s="34"/>
    </row>
    <row r="20" spans="1:11" x14ac:dyDescent="0.35">
      <c r="A20" s="41" t="s">
        <v>22</v>
      </c>
      <c r="B20" s="42" t="s">
        <v>23</v>
      </c>
      <c r="C20" s="43" t="s">
        <v>16</v>
      </c>
      <c r="D20" s="44"/>
      <c r="E20" s="44"/>
      <c r="F20" s="44"/>
      <c r="G20" s="33"/>
      <c r="H20" s="33"/>
      <c r="I20" s="34"/>
    </row>
    <row r="21" spans="1:11" x14ac:dyDescent="0.35">
      <c r="A21" s="45" t="s">
        <v>24</v>
      </c>
      <c r="B21" s="74"/>
      <c r="C21" s="75"/>
      <c r="D21" s="46" t="e">
        <f>+B21/C21</f>
        <v>#DIV/0!</v>
      </c>
      <c r="E21" s="47" t="str">
        <f>+IF(C21=0,$K$6,IF(D21=0,$K$5,IF($C$15="mayor que la meta",(IF(D21&lt;1,$K$4,(IF(AND(D21&gt;=1,D21&lt;1.03),$K$3,(IF(AND(D21&gt;=1.03,D21&lt;1.07),$K$2,$K$1)))))),IF($C$15="menor que la meta",(IF(D21&lt;=0.93,$K$1,(IF(AND(D21&gt;0.93,D21&lt;=0.97),$K$2,(IF(AND(D21&gt;0.97,D21&lt;=1),$K$3,$K$4))))))))))</f>
        <v>La meta es 0, especifique en el ANALISIS DE DATOS el resultado de la medición con respecto a la meta programada</v>
      </c>
      <c r="F21" s="48"/>
      <c r="G21" s="48"/>
      <c r="H21" s="49"/>
      <c r="I21" s="50"/>
      <c r="J21" s="51"/>
      <c r="K21" s="52" t="e">
        <f>+B21/C21</f>
        <v>#DIV/0!</v>
      </c>
    </row>
    <row r="22" spans="1:11" x14ac:dyDescent="0.35">
      <c r="A22" s="45" t="s">
        <v>25</v>
      </c>
      <c r="B22" s="74"/>
      <c r="C22" s="75"/>
      <c r="D22" s="53" t="e">
        <f>+B22/C22</f>
        <v>#DIV/0!</v>
      </c>
      <c r="E22" s="47" t="str">
        <f t="shared" ref="E22:E32" si="0">+IF(C22=0,$K$6,IF(D22=0,$K$5,IF($C$15="mayor que la meta",(IF(D22&lt;1,$K$4,(IF(AND(D22&gt;=1,D22&lt;1.03),$K$3,(IF(AND(D22&gt;=1.03,D22&lt;1.07),$K$2,$K$1)))))),IF($C$15="menor que la meta",(IF(D22&lt;=0.93,$K$1,(IF(AND(D22&gt;0.93,D22&lt;=0.97),$K$2,(IF(AND(D22&gt;0.97,D22&lt;=1),$K$3,$K$4))))))))))</f>
        <v>La meta es 0, especifique en el ANALISIS DE DATOS el resultado de la medición con respecto a la meta programada</v>
      </c>
      <c r="F22" s="49"/>
      <c r="G22" s="49"/>
      <c r="H22" s="49"/>
      <c r="I22" s="50"/>
      <c r="J22" s="51"/>
      <c r="K22" s="52" t="e">
        <f t="shared" ref="K22:K32" si="1">+B22/C22</f>
        <v>#DIV/0!</v>
      </c>
    </row>
    <row r="23" spans="1:11" x14ac:dyDescent="0.35">
      <c r="A23" s="45" t="s">
        <v>26</v>
      </c>
      <c r="B23" s="74"/>
      <c r="C23" s="75"/>
      <c r="D23" s="53" t="e">
        <f t="shared" ref="D23:D32" si="2">+B23/C23</f>
        <v>#DIV/0!</v>
      </c>
      <c r="E23" s="47" t="str">
        <f t="shared" si="0"/>
        <v>La meta es 0, especifique en el ANALISIS DE DATOS el resultado de la medición con respecto a la meta programada</v>
      </c>
      <c r="F23" s="49"/>
      <c r="G23" s="49"/>
      <c r="H23" s="49"/>
      <c r="I23" s="50"/>
      <c r="J23" s="51"/>
      <c r="K23" s="52" t="e">
        <f t="shared" si="1"/>
        <v>#DIV/0!</v>
      </c>
    </row>
    <row r="24" spans="1:11" x14ac:dyDescent="0.35">
      <c r="A24" s="45" t="s">
        <v>27</v>
      </c>
      <c r="B24" s="74"/>
      <c r="C24" s="75"/>
      <c r="D24" s="53" t="e">
        <f t="shared" si="2"/>
        <v>#DIV/0!</v>
      </c>
      <c r="E24" s="47" t="str">
        <f t="shared" si="0"/>
        <v>La meta es 0, especifique en el ANALISIS DE DATOS el resultado de la medición con respecto a la meta programada</v>
      </c>
      <c r="F24" s="49"/>
      <c r="G24" s="49"/>
      <c r="H24" s="49"/>
      <c r="I24" s="50"/>
      <c r="J24" s="51"/>
      <c r="K24" s="52" t="e">
        <f t="shared" si="1"/>
        <v>#DIV/0!</v>
      </c>
    </row>
    <row r="25" spans="1:11" x14ac:dyDescent="0.35">
      <c r="A25" s="45" t="s">
        <v>28</v>
      </c>
      <c r="B25" s="74"/>
      <c r="C25" s="75"/>
      <c r="D25" s="53" t="e">
        <f t="shared" si="2"/>
        <v>#DIV/0!</v>
      </c>
      <c r="E25" s="47" t="str">
        <f t="shared" si="0"/>
        <v>La meta es 0, especifique en el ANALISIS DE DATOS el resultado de la medición con respecto a la meta programada</v>
      </c>
      <c r="F25" s="49"/>
      <c r="G25" s="49"/>
      <c r="H25" s="49"/>
      <c r="I25" s="50"/>
      <c r="J25" s="51"/>
      <c r="K25" s="52" t="e">
        <f t="shared" si="1"/>
        <v>#DIV/0!</v>
      </c>
    </row>
    <row r="26" spans="1:11" x14ac:dyDescent="0.35">
      <c r="A26" s="45" t="s">
        <v>29</v>
      </c>
      <c r="B26" s="74">
        <f>+(21*100)/41</f>
        <v>51.219512195121951</v>
      </c>
      <c r="C26" s="75">
        <v>80</v>
      </c>
      <c r="D26" s="53">
        <f t="shared" si="2"/>
        <v>0.6402439024390244</v>
      </c>
      <c r="E26" s="47" t="str">
        <f t="shared" si="0"/>
        <v>Advertencia: No se cumplió la meta esperada para el periodo.</v>
      </c>
      <c r="F26" s="49"/>
      <c r="G26" s="49"/>
      <c r="H26" s="49"/>
      <c r="I26" s="50"/>
      <c r="J26" s="51"/>
      <c r="K26" s="52">
        <f t="shared" si="1"/>
        <v>0.6402439024390244</v>
      </c>
    </row>
    <row r="27" spans="1:11" x14ac:dyDescent="0.35">
      <c r="A27" s="45" t="s">
        <v>30</v>
      </c>
      <c r="B27" s="74"/>
      <c r="C27" s="75"/>
      <c r="D27" s="53" t="e">
        <f t="shared" si="2"/>
        <v>#DIV/0!</v>
      </c>
      <c r="E27" s="47" t="str">
        <f t="shared" si="0"/>
        <v>La meta es 0, especifique en el ANALISIS DE DATOS el resultado de la medición con respecto a la meta programada</v>
      </c>
      <c r="F27" s="49"/>
      <c r="G27" s="49"/>
      <c r="H27" s="49"/>
      <c r="I27" s="50"/>
      <c r="J27" s="51"/>
      <c r="K27" s="52" t="e">
        <f t="shared" si="1"/>
        <v>#DIV/0!</v>
      </c>
    </row>
    <row r="28" spans="1:11" x14ac:dyDescent="0.35">
      <c r="A28" s="45" t="s">
        <v>31</v>
      </c>
      <c r="B28" s="74"/>
      <c r="C28" s="75"/>
      <c r="D28" s="53" t="e">
        <f t="shared" si="2"/>
        <v>#DIV/0!</v>
      </c>
      <c r="E28" s="47" t="str">
        <f t="shared" si="0"/>
        <v>La meta es 0, especifique en el ANALISIS DE DATOS el resultado de la medición con respecto a la meta programada</v>
      </c>
      <c r="F28" s="49"/>
      <c r="G28" s="49"/>
      <c r="H28" s="49"/>
      <c r="I28" s="50"/>
      <c r="J28" s="51"/>
      <c r="K28" s="52" t="e">
        <f t="shared" si="1"/>
        <v>#DIV/0!</v>
      </c>
    </row>
    <row r="29" spans="1:11" x14ac:dyDescent="0.35">
      <c r="A29" s="45" t="s">
        <v>32</v>
      </c>
      <c r="B29" s="74"/>
      <c r="C29" s="75"/>
      <c r="D29" s="53" t="e">
        <f t="shared" si="2"/>
        <v>#DIV/0!</v>
      </c>
      <c r="E29" s="47" t="str">
        <f t="shared" si="0"/>
        <v>La meta es 0, especifique en el ANALISIS DE DATOS el resultado de la medición con respecto a la meta programada</v>
      </c>
      <c r="F29" s="49"/>
      <c r="G29" s="49"/>
      <c r="H29" s="49"/>
      <c r="I29" s="50"/>
      <c r="J29" s="51"/>
      <c r="K29" s="52" t="e">
        <f t="shared" si="1"/>
        <v>#DIV/0!</v>
      </c>
    </row>
    <row r="30" spans="1:11" x14ac:dyDescent="0.35">
      <c r="A30" s="45" t="s">
        <v>33</v>
      </c>
      <c r="B30" s="74"/>
      <c r="C30" s="75"/>
      <c r="D30" s="53" t="e">
        <f t="shared" si="2"/>
        <v>#DIV/0!</v>
      </c>
      <c r="E30" s="47" t="str">
        <f t="shared" si="0"/>
        <v>La meta es 0, especifique en el ANALISIS DE DATOS el resultado de la medición con respecto a la meta programada</v>
      </c>
      <c r="F30" s="49"/>
      <c r="G30" s="49"/>
      <c r="H30" s="49"/>
      <c r="I30" s="50"/>
      <c r="J30" s="51"/>
      <c r="K30" s="52" t="e">
        <f t="shared" si="1"/>
        <v>#DIV/0!</v>
      </c>
    </row>
    <row r="31" spans="1:11" x14ac:dyDescent="0.35">
      <c r="A31" s="45" t="s">
        <v>34</v>
      </c>
      <c r="B31" s="74"/>
      <c r="C31" s="75"/>
      <c r="D31" s="53" t="e">
        <f t="shared" si="2"/>
        <v>#DIV/0!</v>
      </c>
      <c r="E31" s="47" t="str">
        <f t="shared" si="0"/>
        <v>La meta es 0, especifique en el ANALISIS DE DATOS el resultado de la medición con respecto a la meta programada</v>
      </c>
      <c r="F31" s="49"/>
      <c r="G31" s="49"/>
      <c r="H31" s="49"/>
      <c r="I31" s="50"/>
      <c r="J31" s="51"/>
      <c r="K31" s="52" t="e">
        <f t="shared" si="1"/>
        <v>#DIV/0!</v>
      </c>
    </row>
    <row r="32" spans="1:11" x14ac:dyDescent="0.35">
      <c r="A32" s="54" t="s">
        <v>35</v>
      </c>
      <c r="B32" s="74"/>
      <c r="C32" s="75"/>
      <c r="D32" s="53" t="e">
        <f t="shared" si="2"/>
        <v>#DIV/0!</v>
      </c>
      <c r="E32" s="47" t="str">
        <f t="shared" si="0"/>
        <v>La meta es 0, especifique en el ANALISIS DE DATOS el resultado de la medición con respecto a la meta programada</v>
      </c>
      <c r="F32" s="49"/>
      <c r="G32" s="49"/>
      <c r="H32" s="49"/>
      <c r="I32" s="50"/>
      <c r="J32" s="51"/>
      <c r="K32" s="52" t="e">
        <f t="shared" si="1"/>
        <v>#DIV/0!</v>
      </c>
    </row>
    <row r="33" spans="1:11" x14ac:dyDescent="0.35">
      <c r="A33" s="55"/>
      <c r="B33" s="56"/>
      <c r="C33" s="56"/>
      <c r="D33" s="57"/>
      <c r="E33" s="58"/>
      <c r="F33" s="49"/>
      <c r="G33" s="49"/>
      <c r="H33" s="49"/>
      <c r="I33" s="50"/>
      <c r="J33" s="51"/>
      <c r="K33" s="52"/>
    </row>
    <row r="34" spans="1:11" x14ac:dyDescent="0.35">
      <c r="A34" s="55"/>
      <c r="B34" s="56"/>
      <c r="C34" s="56"/>
      <c r="D34" s="57"/>
      <c r="E34" s="58"/>
      <c r="F34" s="49"/>
      <c r="G34" s="49"/>
      <c r="H34" s="49"/>
      <c r="I34" s="50"/>
      <c r="J34" s="51"/>
      <c r="K34" s="52"/>
    </row>
    <row r="35" spans="1:11" x14ac:dyDescent="0.35">
      <c r="A35" s="55"/>
      <c r="B35" s="56"/>
      <c r="C35" s="56"/>
      <c r="D35" s="57"/>
      <c r="E35" s="58"/>
      <c r="F35" s="49"/>
      <c r="G35" s="49"/>
      <c r="H35" s="49"/>
      <c r="I35" s="50"/>
      <c r="J35" s="51"/>
      <c r="K35" s="52"/>
    </row>
    <row r="36" spans="1:11" x14ac:dyDescent="0.35">
      <c r="A36" s="55"/>
      <c r="B36" s="56"/>
      <c r="C36" s="56"/>
      <c r="D36" s="57"/>
      <c r="E36" s="58"/>
      <c r="F36" s="49"/>
      <c r="G36" s="49"/>
      <c r="H36" s="49"/>
      <c r="I36" s="50"/>
      <c r="J36" s="51"/>
      <c r="K36" s="52"/>
    </row>
    <row r="37" spans="1:11" x14ac:dyDescent="0.35">
      <c r="A37" s="55"/>
      <c r="B37" s="56"/>
      <c r="C37" s="56"/>
      <c r="D37" s="57"/>
      <c r="E37" s="58"/>
      <c r="F37" s="49"/>
      <c r="G37" s="49"/>
      <c r="H37" s="49"/>
      <c r="I37" s="50"/>
      <c r="J37" s="51"/>
      <c r="K37" s="52"/>
    </row>
    <row r="38" spans="1:11" x14ac:dyDescent="0.35">
      <c r="A38" s="55"/>
      <c r="B38" s="56"/>
      <c r="C38" s="56"/>
      <c r="D38" s="57"/>
      <c r="E38" s="58"/>
      <c r="F38" s="49"/>
      <c r="G38" s="49"/>
      <c r="H38" s="49"/>
      <c r="I38" s="50"/>
      <c r="J38" s="51"/>
      <c r="K38" s="52"/>
    </row>
    <row r="39" spans="1:11" ht="26.25" customHeight="1" x14ac:dyDescent="0.35">
      <c r="A39" s="59"/>
      <c r="B39" s="37"/>
      <c r="C39" s="37"/>
      <c r="D39" s="37"/>
      <c r="E39" s="37"/>
      <c r="F39" s="37"/>
      <c r="G39" s="33"/>
      <c r="H39" s="33"/>
      <c r="I39" s="34"/>
    </row>
    <row r="40" spans="1:11" ht="26.25" customHeight="1" x14ac:dyDescent="0.35">
      <c r="A40" s="59"/>
      <c r="B40" s="37"/>
      <c r="C40" s="37"/>
      <c r="D40" s="37"/>
      <c r="E40" s="37"/>
      <c r="F40" s="37"/>
      <c r="G40" s="33"/>
      <c r="H40" s="33"/>
      <c r="I40" s="34"/>
    </row>
    <row r="41" spans="1:11" ht="26.25" customHeight="1" x14ac:dyDescent="0.35">
      <c r="A41" s="59"/>
      <c r="B41" s="37"/>
      <c r="C41" s="37"/>
      <c r="D41" s="37"/>
      <c r="E41" s="37"/>
      <c r="F41" s="37"/>
      <c r="G41" s="33"/>
      <c r="H41" s="33"/>
      <c r="I41" s="34"/>
    </row>
    <row r="42" spans="1:11" ht="26.25" customHeight="1" x14ac:dyDescent="0.35">
      <c r="A42" s="59"/>
      <c r="B42" s="37"/>
      <c r="C42" s="37"/>
      <c r="D42" s="37"/>
      <c r="E42" s="37"/>
      <c r="F42" s="37"/>
      <c r="G42" s="33"/>
      <c r="H42" s="33"/>
      <c r="I42" s="34"/>
    </row>
    <row r="43" spans="1:11" ht="26.25" customHeight="1" x14ac:dyDescent="0.35">
      <c r="A43" s="59"/>
      <c r="B43" s="37"/>
      <c r="C43" s="37"/>
      <c r="D43" s="37"/>
      <c r="E43" s="37"/>
      <c r="F43" s="37"/>
      <c r="G43" s="33"/>
      <c r="H43" s="33"/>
      <c r="I43" s="34"/>
    </row>
    <row r="44" spans="1:11" ht="26.25" customHeight="1" x14ac:dyDescent="0.35">
      <c r="A44" s="59"/>
      <c r="B44" s="37"/>
      <c r="C44" s="37"/>
      <c r="D44" s="37"/>
      <c r="E44" s="37"/>
      <c r="F44" s="37"/>
      <c r="G44" s="33"/>
      <c r="H44" s="33"/>
      <c r="I44" s="34"/>
    </row>
    <row r="45" spans="1:11" ht="26.25" customHeight="1" x14ac:dyDescent="0.35">
      <c r="A45" s="59"/>
      <c r="B45" s="37"/>
      <c r="C45" s="37"/>
      <c r="D45" s="37"/>
      <c r="E45" s="37"/>
      <c r="F45" s="37"/>
      <c r="G45" s="33"/>
      <c r="H45" s="33"/>
      <c r="I45" s="34"/>
    </row>
    <row r="46" spans="1:11" ht="26.25" customHeight="1" x14ac:dyDescent="0.35">
      <c r="A46" s="59"/>
      <c r="B46" s="37"/>
      <c r="C46" s="37"/>
      <c r="D46" s="37"/>
      <c r="E46" s="37"/>
      <c r="F46" s="37"/>
      <c r="G46" s="33"/>
      <c r="H46" s="33"/>
      <c r="I46" s="34"/>
    </row>
    <row r="47" spans="1:11" ht="26.25" customHeight="1" x14ac:dyDescent="0.35">
      <c r="A47" s="59"/>
      <c r="B47" s="37"/>
      <c r="C47" s="37"/>
      <c r="D47" s="37"/>
      <c r="E47" s="37"/>
      <c r="F47" s="37"/>
      <c r="G47" s="33"/>
      <c r="H47" s="33"/>
      <c r="I47" s="34"/>
    </row>
    <row r="48" spans="1:11" ht="26.25" customHeight="1" x14ac:dyDescent="0.35">
      <c r="A48" s="59"/>
      <c r="B48" s="37"/>
      <c r="C48" s="37"/>
      <c r="D48" s="37"/>
      <c r="E48" s="37"/>
      <c r="F48" s="37"/>
      <c r="G48" s="33"/>
      <c r="H48" s="33"/>
      <c r="I48" s="34"/>
    </row>
    <row r="49" spans="1:9" ht="21" x14ac:dyDescent="0.35">
      <c r="A49" s="148" t="s">
        <v>36</v>
      </c>
      <c r="B49" s="149"/>
      <c r="C49" s="149"/>
      <c r="D49" s="149"/>
      <c r="E49" s="149"/>
      <c r="F49" s="149"/>
      <c r="G49" s="149"/>
      <c r="H49" s="149"/>
      <c r="I49" s="150"/>
    </row>
    <row r="50" spans="1:9" hidden="1" x14ac:dyDescent="0.35">
      <c r="A50" s="151"/>
      <c r="B50" s="152"/>
      <c r="C50" s="152"/>
      <c r="D50" s="152"/>
      <c r="E50" s="152"/>
      <c r="F50" s="152"/>
      <c r="G50" s="152"/>
      <c r="H50" s="152"/>
      <c r="I50" s="153"/>
    </row>
    <row r="51" spans="1:9" hidden="1" x14ac:dyDescent="0.35">
      <c r="A51" s="154"/>
      <c r="B51" s="155"/>
      <c r="C51" s="155"/>
      <c r="D51" s="155"/>
      <c r="E51" s="155"/>
      <c r="F51" s="155"/>
      <c r="G51" s="155"/>
      <c r="H51" s="155"/>
      <c r="I51" s="156"/>
    </row>
    <row r="52" spans="1:9" x14ac:dyDescent="0.35">
      <c r="A52" s="157"/>
      <c r="B52" s="158"/>
      <c r="C52" s="158"/>
      <c r="D52" s="158"/>
      <c r="E52" s="158"/>
      <c r="F52" s="158"/>
      <c r="G52" s="158"/>
      <c r="H52" s="158"/>
      <c r="I52" s="159"/>
    </row>
    <row r="53" spans="1:9" ht="34.5" x14ac:dyDescent="0.35">
      <c r="A53" s="60" t="s">
        <v>37</v>
      </c>
      <c r="B53" s="61"/>
      <c r="C53" s="61"/>
      <c r="D53" s="61"/>
      <c r="E53" s="61"/>
      <c r="F53" s="61"/>
      <c r="G53" s="61"/>
      <c r="H53" s="61"/>
      <c r="I53" s="62"/>
    </row>
    <row r="54" spans="1:9" x14ac:dyDescent="0.35">
      <c r="A54" s="63" t="s">
        <v>38</v>
      </c>
      <c r="B54" s="140" t="s">
        <v>39</v>
      </c>
      <c r="C54" s="140"/>
      <c r="D54" s="140"/>
      <c r="E54" s="140"/>
      <c r="F54" s="140"/>
      <c r="G54" s="140"/>
      <c r="H54" s="140"/>
      <c r="I54" s="141"/>
    </row>
    <row r="55" spans="1:9" ht="39" customHeight="1" x14ac:dyDescent="0.35">
      <c r="A55" s="64"/>
      <c r="B55" s="140" t="s">
        <v>40</v>
      </c>
      <c r="C55" s="140"/>
      <c r="D55" s="140"/>
      <c r="E55" s="140"/>
      <c r="F55" s="140"/>
      <c r="G55" s="140"/>
      <c r="H55" s="140"/>
      <c r="I55" s="141"/>
    </row>
    <row r="56" spans="1:9" ht="38.25" customHeight="1" x14ac:dyDescent="0.35">
      <c r="A56" s="65"/>
      <c r="B56" s="140" t="s">
        <v>41</v>
      </c>
      <c r="C56" s="140"/>
      <c r="D56" s="140"/>
      <c r="E56" s="140"/>
      <c r="F56" s="140"/>
      <c r="G56" s="140"/>
      <c r="H56" s="140"/>
      <c r="I56" s="141"/>
    </row>
    <row r="57" spans="1:9" ht="37.5" customHeight="1" x14ac:dyDescent="0.35">
      <c r="A57" s="66"/>
      <c r="B57" s="140" t="s">
        <v>42</v>
      </c>
      <c r="C57" s="140"/>
      <c r="D57" s="140"/>
      <c r="E57" s="140"/>
      <c r="F57" s="140"/>
      <c r="G57" s="140"/>
      <c r="H57" s="140"/>
      <c r="I57" s="141"/>
    </row>
    <row r="58" spans="1:9" ht="39.75" customHeight="1" x14ac:dyDescent="0.35">
      <c r="A58" s="67" t="s">
        <v>43</v>
      </c>
      <c r="B58" s="142" t="s">
        <v>44</v>
      </c>
      <c r="C58" s="142"/>
      <c r="D58" s="142"/>
      <c r="E58" s="142"/>
      <c r="F58" s="142"/>
      <c r="G58" s="142"/>
      <c r="H58" s="142"/>
      <c r="I58" s="143"/>
    </row>
    <row r="59" spans="1:9" x14ac:dyDescent="0.35">
      <c r="A59" s="68"/>
      <c r="B59" s="68"/>
      <c r="C59" s="68"/>
      <c r="D59" s="68"/>
      <c r="E59" s="68"/>
      <c r="F59" s="68"/>
      <c r="G59" s="68"/>
      <c r="H59" s="68"/>
      <c r="I59" s="68"/>
    </row>
    <row r="60" spans="1:9" x14ac:dyDescent="0.35">
      <c r="A60" s="68"/>
      <c r="B60" s="68"/>
      <c r="C60" s="68"/>
      <c r="D60" s="68"/>
      <c r="E60" s="68"/>
      <c r="F60" s="68"/>
      <c r="G60" s="68"/>
      <c r="H60" s="68"/>
      <c r="I60" s="68"/>
    </row>
  </sheetData>
  <mergeCells count="21">
    <mergeCell ref="B56:I56"/>
    <mergeCell ref="B57:I57"/>
    <mergeCell ref="B58:I58"/>
    <mergeCell ref="I8:I9"/>
    <mergeCell ref="A15:B15"/>
    <mergeCell ref="A49:I49"/>
    <mergeCell ref="A50:I52"/>
    <mergeCell ref="B54:I54"/>
    <mergeCell ref="B55:I55"/>
    <mergeCell ref="H8:H9"/>
    <mergeCell ref="A7:C7"/>
    <mergeCell ref="E7:F7"/>
    <mergeCell ref="A8:C9"/>
    <mergeCell ref="E8:F9"/>
    <mergeCell ref="G8:G9"/>
    <mergeCell ref="A1:I1"/>
    <mergeCell ref="A2:I2"/>
    <mergeCell ref="A3:I3"/>
    <mergeCell ref="A4:I4"/>
    <mergeCell ref="B6:C6"/>
    <mergeCell ref="E6:G6"/>
  </mergeCells>
  <conditionalFormatting sqref="A15:B18">
    <cfRule type="expression" dxfId="12" priority="12" stopIfTrue="1">
      <formula>C15="menor que la meta"</formula>
    </cfRule>
    <cfRule type="expression" dxfId="11" priority="13" stopIfTrue="1">
      <formula>C15="mayor que la meta"</formula>
    </cfRule>
  </conditionalFormatting>
  <conditionalFormatting sqref="D21:D38">
    <cfRule type="expression" dxfId="10" priority="9" stopIfTrue="1">
      <formula>$E21=$K$2</formula>
    </cfRule>
    <cfRule type="expression" dxfId="9" priority="10" stopIfTrue="1">
      <formula>$E21=$K$3</formula>
    </cfRule>
    <cfRule type="expression" dxfId="8" priority="11" stopIfTrue="1">
      <formula>$E21=$K$4</formula>
    </cfRule>
  </conditionalFormatting>
  <conditionalFormatting sqref="C15:C18">
    <cfRule type="cellIs" dxfId="7" priority="7" stopIfTrue="1" operator="equal">
      <formula>"menor que la meta"</formula>
    </cfRule>
    <cfRule type="cellIs" dxfId="6" priority="8" stopIfTrue="1" operator="equal">
      <formula>"mayor que la meta"</formula>
    </cfRule>
  </conditionalFormatting>
  <conditionalFormatting sqref="B21:C29 B31:C38">
    <cfRule type="expression" dxfId="5" priority="4" stopIfTrue="1">
      <formula>OR($E21=$K$2,$E21=$K$1)</formula>
    </cfRule>
    <cfRule type="expression" dxfId="4" priority="5" stopIfTrue="1">
      <formula>$E21=$K$3</formula>
    </cfRule>
    <cfRule type="expression" dxfId="3" priority="6" stopIfTrue="1">
      <formula>$E21=$K$4</formula>
    </cfRule>
  </conditionalFormatting>
  <conditionalFormatting sqref="B30:C30">
    <cfRule type="expression" dxfId="2" priority="1" stopIfTrue="1">
      <formula>OR($E30=$K$2,$E30=$K$1)</formula>
    </cfRule>
    <cfRule type="expression" dxfId="1" priority="2" stopIfTrue="1">
      <formula>$E30=$K$3</formula>
    </cfRule>
    <cfRule type="expression" dxfId="0" priority="3" stopIfTrue="1">
      <formula>$E30=$K$4</formula>
    </cfRule>
  </conditionalFormatting>
  <dataValidations disablePrompts="1"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5:C18">
      <formula1>"mayor que la meta, menor que la meta"</formula1>
    </dataValidation>
    <dataValidation showInputMessage="1" showErrorMessage="1" sqref="D15:D18"/>
    <dataValidation errorStyle="information" showInputMessage="1" errorTitle="Opciones permitidas" error="Mensual_x000a_Bimensual_x000a_Trimestral_x000a_Semestral_x000a_Anual" promptTitle="Opciones sugeridas" prompt="Mensual, Bimensual, Trimestral, Semestral o Anual" sqref="I8:I9"/>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Header>&amp;L&amp;G</oddHeader>
    <oddFooter>&amp;L&amp;"Futura Std Book,Normal"&amp;8Código: I-DCAR-02&amp;C&amp;"Futura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6"/>
  <sheetViews>
    <sheetView showGridLines="0" topLeftCell="A13" workbookViewId="0">
      <selection activeCell="F7" sqref="F7"/>
    </sheetView>
  </sheetViews>
  <sheetFormatPr baseColWidth="10" defaultRowHeight="15" x14ac:dyDescent="0.2"/>
  <cols>
    <col min="1" max="1" width="2.28515625" style="79" customWidth="1"/>
    <col min="2" max="2" width="17.28515625" style="77" bestFit="1" customWidth="1"/>
    <col min="3" max="3" width="19.5703125" style="77" bestFit="1" customWidth="1"/>
    <col min="4" max="4" width="19.28515625" style="78" customWidth="1"/>
    <col min="5" max="5" width="10.140625" style="77" bestFit="1" customWidth="1"/>
    <col min="6" max="6" width="20.7109375" style="78" bestFit="1" customWidth="1"/>
    <col min="7" max="7" width="14.42578125" style="79" customWidth="1"/>
    <col min="8" max="8" width="10.85546875" style="79" bestFit="1" customWidth="1"/>
    <col min="9" max="9" width="15.7109375" style="79" customWidth="1"/>
    <col min="10" max="10" width="15.85546875" style="79" customWidth="1"/>
    <col min="11" max="11" width="19.5703125" style="79" bestFit="1" customWidth="1"/>
    <col min="12" max="12" width="15.5703125" style="79" customWidth="1"/>
    <col min="13" max="16384" width="11.42578125" style="79"/>
  </cols>
  <sheetData>
    <row r="1" spans="2:12" ht="45" customHeight="1" x14ac:dyDescent="0.2"/>
    <row r="2" spans="2:12" x14ac:dyDescent="0.2">
      <c r="B2" s="80"/>
      <c r="C2" s="162" t="s">
        <v>90</v>
      </c>
      <c r="D2" s="162"/>
      <c r="E2" s="162"/>
      <c r="F2" s="162"/>
      <c r="G2" s="162"/>
      <c r="H2" s="162"/>
      <c r="I2" s="162"/>
      <c r="J2" s="162"/>
      <c r="K2" s="81" t="s">
        <v>82</v>
      </c>
      <c r="L2" s="82" t="s">
        <v>83</v>
      </c>
    </row>
    <row r="3" spans="2:12" x14ac:dyDescent="0.2">
      <c r="B3" s="83"/>
      <c r="C3" s="163"/>
      <c r="D3" s="163"/>
      <c r="E3" s="163"/>
      <c r="F3" s="163"/>
      <c r="G3" s="163"/>
      <c r="H3" s="163"/>
      <c r="I3" s="163"/>
      <c r="J3" s="163"/>
      <c r="K3" s="84" t="s">
        <v>84</v>
      </c>
      <c r="L3" s="85" t="s">
        <v>85</v>
      </c>
    </row>
    <row r="4" spans="2:12" x14ac:dyDescent="0.2">
      <c r="B4" s="83"/>
      <c r="C4" s="163"/>
      <c r="D4" s="163"/>
      <c r="E4" s="163"/>
      <c r="F4" s="163"/>
      <c r="G4" s="163"/>
      <c r="H4" s="163"/>
      <c r="I4" s="163"/>
      <c r="J4" s="163"/>
      <c r="K4" s="86" t="s">
        <v>86</v>
      </c>
      <c r="L4" s="87">
        <v>43076</v>
      </c>
    </row>
    <row r="5" spans="2:12" ht="40.5" x14ac:dyDescent="0.2">
      <c r="B5" s="88" t="s">
        <v>69</v>
      </c>
      <c r="C5" s="88" t="s">
        <v>70</v>
      </c>
      <c r="D5" s="88" t="s">
        <v>87</v>
      </c>
      <c r="E5" s="88" t="s">
        <v>72</v>
      </c>
      <c r="F5" s="88" t="s">
        <v>88</v>
      </c>
      <c r="G5" s="88" t="s">
        <v>71</v>
      </c>
      <c r="H5" s="88" t="s">
        <v>76</v>
      </c>
      <c r="I5" s="89" t="s">
        <v>89</v>
      </c>
      <c r="J5" s="89" t="s">
        <v>74</v>
      </c>
      <c r="K5" s="89" t="s">
        <v>75</v>
      </c>
      <c r="L5" s="88" t="s">
        <v>77</v>
      </c>
    </row>
    <row r="6" spans="2:12" ht="121.5" x14ac:dyDescent="0.2">
      <c r="B6" s="90" t="s">
        <v>95</v>
      </c>
      <c r="C6" s="90" t="s">
        <v>91</v>
      </c>
      <c r="D6" s="90" t="s">
        <v>96</v>
      </c>
      <c r="E6" s="91" t="s">
        <v>97</v>
      </c>
      <c r="F6" s="92">
        <v>43049</v>
      </c>
      <c r="G6" s="92" t="s">
        <v>98</v>
      </c>
      <c r="H6" s="92" t="s">
        <v>99</v>
      </c>
      <c r="I6" s="92">
        <v>43139</v>
      </c>
      <c r="J6" s="93">
        <v>400920777</v>
      </c>
      <c r="K6" s="93">
        <v>320696777</v>
      </c>
      <c r="L6" s="92" t="s">
        <v>94</v>
      </c>
    </row>
    <row r="7" spans="2:12" ht="121.5" x14ac:dyDescent="0.2">
      <c r="B7" s="90" t="s">
        <v>95</v>
      </c>
      <c r="C7" s="90" t="s">
        <v>91</v>
      </c>
      <c r="D7" s="90" t="s">
        <v>100</v>
      </c>
      <c r="E7" s="91" t="s">
        <v>101</v>
      </c>
      <c r="F7" s="92">
        <v>43096</v>
      </c>
      <c r="G7" s="92" t="s">
        <v>102</v>
      </c>
      <c r="H7" s="92" t="s">
        <v>103</v>
      </c>
      <c r="I7" s="92">
        <v>43172</v>
      </c>
      <c r="J7" s="93">
        <v>175665000</v>
      </c>
      <c r="K7" s="93">
        <v>139860000</v>
      </c>
      <c r="L7" s="92" t="s">
        <v>94</v>
      </c>
    </row>
    <row r="8" spans="2:12" ht="229.5" x14ac:dyDescent="0.2">
      <c r="B8" s="90" t="s">
        <v>104</v>
      </c>
      <c r="C8" s="90" t="s">
        <v>105</v>
      </c>
      <c r="D8" s="90" t="s">
        <v>92</v>
      </c>
      <c r="E8" s="91" t="s">
        <v>106</v>
      </c>
      <c r="F8" s="92">
        <v>43192</v>
      </c>
      <c r="G8" s="92" t="s">
        <v>107</v>
      </c>
      <c r="H8" s="92" t="s">
        <v>108</v>
      </c>
      <c r="I8" s="92">
        <v>43209</v>
      </c>
      <c r="J8" s="94">
        <v>1084851600</v>
      </c>
      <c r="K8" s="94">
        <v>1084851600</v>
      </c>
      <c r="L8" s="92" t="s">
        <v>94</v>
      </c>
    </row>
    <row r="9" spans="2:12" ht="202.5" x14ac:dyDescent="0.2">
      <c r="B9" s="90" t="s">
        <v>104</v>
      </c>
      <c r="C9" s="90" t="s">
        <v>109</v>
      </c>
      <c r="D9" s="90" t="s">
        <v>100</v>
      </c>
      <c r="E9" s="91" t="s">
        <v>93</v>
      </c>
      <c r="F9" s="92">
        <v>43046</v>
      </c>
      <c r="G9" s="92" t="s">
        <v>110</v>
      </c>
      <c r="H9" s="92" t="s">
        <v>111</v>
      </c>
      <c r="I9" s="92">
        <v>43139</v>
      </c>
      <c r="J9" s="94">
        <v>47775885</v>
      </c>
      <c r="K9" s="94">
        <v>47775885</v>
      </c>
      <c r="L9" s="92" t="s">
        <v>94</v>
      </c>
    </row>
    <row r="10" spans="2:12" ht="121.5" x14ac:dyDescent="0.2">
      <c r="B10" s="90" t="s">
        <v>104</v>
      </c>
      <c r="C10" s="90" t="s">
        <v>112</v>
      </c>
      <c r="D10" s="90" t="s">
        <v>100</v>
      </c>
      <c r="E10" s="91" t="s">
        <v>93</v>
      </c>
      <c r="F10" s="92">
        <v>43248</v>
      </c>
      <c r="G10" s="92" t="s">
        <v>113</v>
      </c>
      <c r="H10" s="92" t="s">
        <v>114</v>
      </c>
      <c r="I10" s="92"/>
      <c r="J10" s="94">
        <v>696000000</v>
      </c>
      <c r="K10" s="92"/>
      <c r="L10" s="92" t="s">
        <v>94</v>
      </c>
    </row>
    <row r="11" spans="2:12" ht="243" x14ac:dyDescent="0.2">
      <c r="B11" s="90" t="s">
        <v>104</v>
      </c>
      <c r="C11" s="90" t="s">
        <v>112</v>
      </c>
      <c r="D11" s="90" t="s">
        <v>100</v>
      </c>
      <c r="E11" s="91" t="s">
        <v>93</v>
      </c>
      <c r="F11" s="92">
        <v>43192</v>
      </c>
      <c r="G11" s="95" t="s">
        <v>115</v>
      </c>
      <c r="H11" s="95" t="s">
        <v>116</v>
      </c>
      <c r="I11" s="96">
        <v>43272</v>
      </c>
      <c r="J11" s="94">
        <v>650328129</v>
      </c>
      <c r="K11" s="94">
        <v>650328129</v>
      </c>
      <c r="L11" s="92" t="s">
        <v>94</v>
      </c>
    </row>
    <row r="12" spans="2:12" ht="216" x14ac:dyDescent="0.2">
      <c r="B12" s="90" t="s">
        <v>104</v>
      </c>
      <c r="C12" s="90" t="s">
        <v>91</v>
      </c>
      <c r="D12" s="90" t="s">
        <v>100</v>
      </c>
      <c r="E12" s="91" t="s">
        <v>93</v>
      </c>
      <c r="F12" s="92">
        <v>43210</v>
      </c>
      <c r="G12" s="95" t="s">
        <v>117</v>
      </c>
      <c r="H12" s="95" t="s">
        <v>118</v>
      </c>
      <c r="I12" s="95"/>
      <c r="J12" s="94">
        <v>36427466</v>
      </c>
      <c r="K12" s="95"/>
      <c r="L12" s="92" t="s">
        <v>94</v>
      </c>
    </row>
    <row r="13" spans="2:12" ht="135" x14ac:dyDescent="0.2">
      <c r="B13" s="90" t="s">
        <v>104</v>
      </c>
      <c r="C13" s="90" t="s">
        <v>112</v>
      </c>
      <c r="D13" s="90" t="s">
        <v>100</v>
      </c>
      <c r="E13" s="91" t="s">
        <v>93</v>
      </c>
      <c r="F13" s="92">
        <v>43216</v>
      </c>
      <c r="G13" s="95" t="s">
        <v>119</v>
      </c>
      <c r="H13" s="95" t="s">
        <v>120</v>
      </c>
      <c r="I13" s="95"/>
      <c r="J13" s="94">
        <v>180000000</v>
      </c>
      <c r="K13" s="95"/>
      <c r="L13" s="92" t="s">
        <v>94</v>
      </c>
    </row>
    <row r="14" spans="2:12" ht="202.5" x14ac:dyDescent="0.2">
      <c r="B14" s="90" t="s">
        <v>104</v>
      </c>
      <c r="C14" s="90" t="s">
        <v>112</v>
      </c>
      <c r="D14" s="90" t="s">
        <v>100</v>
      </c>
      <c r="E14" s="91" t="s">
        <v>93</v>
      </c>
      <c r="F14" s="92">
        <v>43217</v>
      </c>
      <c r="G14" s="95" t="s">
        <v>121</v>
      </c>
      <c r="H14" s="95" t="s">
        <v>122</v>
      </c>
      <c r="I14" s="96">
        <v>43272</v>
      </c>
      <c r="J14" s="94">
        <v>258380495</v>
      </c>
      <c r="K14" s="94">
        <v>258380495</v>
      </c>
      <c r="L14" s="92" t="s">
        <v>94</v>
      </c>
    </row>
    <row r="15" spans="2:12" ht="162" x14ac:dyDescent="0.2">
      <c r="B15" s="90" t="s">
        <v>104</v>
      </c>
      <c r="C15" s="90" t="s">
        <v>112</v>
      </c>
      <c r="D15" s="90" t="s">
        <v>100</v>
      </c>
      <c r="E15" s="91" t="s">
        <v>93</v>
      </c>
      <c r="F15" s="92">
        <v>43245</v>
      </c>
      <c r="G15" s="95" t="s">
        <v>123</v>
      </c>
      <c r="H15" s="95" t="s">
        <v>124</v>
      </c>
      <c r="I15" s="95"/>
      <c r="J15" s="94">
        <v>650043000</v>
      </c>
      <c r="K15" s="95"/>
      <c r="L15" s="92" t="s">
        <v>94</v>
      </c>
    </row>
    <row r="16" spans="2:12" ht="121.5" x14ac:dyDescent="0.2">
      <c r="B16" s="90" t="s">
        <v>104</v>
      </c>
      <c r="C16" s="90" t="s">
        <v>91</v>
      </c>
      <c r="D16" s="90" t="s">
        <v>92</v>
      </c>
      <c r="E16" s="91" t="s">
        <v>93</v>
      </c>
      <c r="F16" s="92">
        <v>43266</v>
      </c>
      <c r="G16" s="95" t="s">
        <v>125</v>
      </c>
      <c r="H16" s="95" t="s">
        <v>126</v>
      </c>
      <c r="I16" s="95"/>
      <c r="J16" s="94">
        <v>321800000</v>
      </c>
      <c r="K16" s="95"/>
      <c r="L16" s="92" t="s">
        <v>94</v>
      </c>
    </row>
    <row r="17" spans="2:12" ht="324" x14ac:dyDescent="0.2">
      <c r="B17" s="90" t="s">
        <v>104</v>
      </c>
      <c r="C17" s="90" t="s">
        <v>109</v>
      </c>
      <c r="D17" s="90" t="s">
        <v>92</v>
      </c>
      <c r="E17" s="91" t="s">
        <v>127</v>
      </c>
      <c r="F17" s="92">
        <v>43231</v>
      </c>
      <c r="G17" s="92" t="s">
        <v>128</v>
      </c>
      <c r="H17" s="92" t="s">
        <v>129</v>
      </c>
      <c r="I17" s="92"/>
      <c r="J17" s="94">
        <v>1653658510</v>
      </c>
      <c r="K17" s="94"/>
      <c r="L17" s="92" t="s">
        <v>94</v>
      </c>
    </row>
    <row r="18" spans="2:12" ht="162" x14ac:dyDescent="0.2">
      <c r="B18" s="90" t="s">
        <v>104</v>
      </c>
      <c r="C18" s="90" t="s">
        <v>91</v>
      </c>
      <c r="D18" s="90" t="s">
        <v>100</v>
      </c>
      <c r="E18" s="91" t="s">
        <v>130</v>
      </c>
      <c r="F18" s="92">
        <v>43158</v>
      </c>
      <c r="G18" s="92" t="s">
        <v>131</v>
      </c>
      <c r="H18" s="92" t="s">
        <v>132</v>
      </c>
      <c r="I18" s="92">
        <v>43197</v>
      </c>
      <c r="J18" s="94">
        <v>144573752</v>
      </c>
      <c r="K18" s="94">
        <v>111692748</v>
      </c>
      <c r="L18" s="92" t="s">
        <v>94</v>
      </c>
    </row>
    <row r="19" spans="2:12" ht="135" x14ac:dyDescent="0.2">
      <c r="B19" s="90" t="s">
        <v>104</v>
      </c>
      <c r="C19" s="90" t="s">
        <v>91</v>
      </c>
      <c r="D19" s="90" t="s">
        <v>96</v>
      </c>
      <c r="E19" s="91" t="s">
        <v>133</v>
      </c>
      <c r="F19" s="92">
        <v>43109</v>
      </c>
      <c r="G19" s="92" t="s">
        <v>134</v>
      </c>
      <c r="H19" s="92" t="s">
        <v>135</v>
      </c>
      <c r="I19" s="92">
        <v>43272</v>
      </c>
      <c r="J19" s="94">
        <v>174471152</v>
      </c>
      <c r="K19" s="94">
        <v>139999152</v>
      </c>
      <c r="L19" s="92" t="s">
        <v>94</v>
      </c>
    </row>
    <row r="20" spans="2:12" ht="121.5" x14ac:dyDescent="0.2">
      <c r="B20" s="90" t="s">
        <v>104</v>
      </c>
      <c r="C20" s="90" t="s">
        <v>91</v>
      </c>
      <c r="D20" s="90" t="s">
        <v>92</v>
      </c>
      <c r="E20" s="91" t="s">
        <v>136</v>
      </c>
      <c r="F20" s="92">
        <v>43269</v>
      </c>
      <c r="G20" s="92" t="s">
        <v>137</v>
      </c>
      <c r="H20" s="92" t="s">
        <v>138</v>
      </c>
      <c r="I20" s="92"/>
      <c r="J20" s="94">
        <v>913632120</v>
      </c>
      <c r="K20" s="94"/>
      <c r="L20" s="92" t="s">
        <v>94</v>
      </c>
    </row>
    <row r="21" spans="2:12" ht="148.5" x14ac:dyDescent="0.2">
      <c r="B21" s="90" t="s">
        <v>104</v>
      </c>
      <c r="C21" s="90" t="s">
        <v>91</v>
      </c>
      <c r="D21" s="90" t="s">
        <v>92</v>
      </c>
      <c r="E21" s="91" t="s">
        <v>139</v>
      </c>
      <c r="F21" s="92">
        <v>43173</v>
      </c>
      <c r="G21" s="92" t="s">
        <v>140</v>
      </c>
      <c r="H21" s="92" t="s">
        <v>141</v>
      </c>
      <c r="I21" s="94"/>
      <c r="J21" s="94">
        <v>600000000</v>
      </c>
      <c r="K21" s="94"/>
      <c r="L21" s="92" t="s">
        <v>94</v>
      </c>
    </row>
    <row r="22" spans="2:12" ht="148.5" x14ac:dyDescent="0.2">
      <c r="B22" s="90" t="s">
        <v>104</v>
      </c>
      <c r="C22" s="90" t="s">
        <v>91</v>
      </c>
      <c r="D22" s="90" t="s">
        <v>96</v>
      </c>
      <c r="E22" s="91" t="s">
        <v>142</v>
      </c>
      <c r="F22" s="92">
        <v>43185</v>
      </c>
      <c r="G22" s="92" t="s">
        <v>143</v>
      </c>
      <c r="H22" s="92" t="s">
        <v>144</v>
      </c>
      <c r="I22" s="92"/>
      <c r="J22" s="94">
        <v>146149998</v>
      </c>
      <c r="K22" s="94"/>
      <c r="L22" s="92" t="s">
        <v>94</v>
      </c>
    </row>
    <row r="23" spans="2:12" ht="121.5" x14ac:dyDescent="0.2">
      <c r="B23" s="90" t="s">
        <v>104</v>
      </c>
      <c r="C23" s="90" t="s">
        <v>109</v>
      </c>
      <c r="D23" s="90" t="s">
        <v>92</v>
      </c>
      <c r="E23" s="91" t="s">
        <v>145</v>
      </c>
      <c r="F23" s="92">
        <v>43228</v>
      </c>
      <c r="G23" s="92" t="s">
        <v>146</v>
      </c>
      <c r="H23" s="92" t="s">
        <v>147</v>
      </c>
      <c r="I23" s="92">
        <v>43272</v>
      </c>
      <c r="J23" s="94">
        <v>225927224</v>
      </c>
      <c r="K23" s="94">
        <v>112963595</v>
      </c>
      <c r="L23" s="92" t="s">
        <v>94</v>
      </c>
    </row>
    <row r="24" spans="2:12" ht="121.5" x14ac:dyDescent="0.2">
      <c r="B24" s="90" t="s">
        <v>104</v>
      </c>
      <c r="C24" s="90" t="s">
        <v>105</v>
      </c>
      <c r="D24" s="90" t="s">
        <v>100</v>
      </c>
      <c r="E24" s="91" t="s">
        <v>148</v>
      </c>
      <c r="F24" s="92">
        <v>43244</v>
      </c>
      <c r="G24" s="92" t="s">
        <v>149</v>
      </c>
      <c r="H24" s="92" t="s">
        <v>150</v>
      </c>
      <c r="I24" s="92"/>
      <c r="J24" s="94">
        <v>202952680</v>
      </c>
      <c r="K24" s="92"/>
      <c r="L24" s="92" t="s">
        <v>94</v>
      </c>
    </row>
    <row r="25" spans="2:12" ht="148.5" x14ac:dyDescent="0.2">
      <c r="B25" s="90" t="s">
        <v>104</v>
      </c>
      <c r="C25" s="90" t="s">
        <v>151</v>
      </c>
      <c r="D25" s="90" t="s">
        <v>92</v>
      </c>
      <c r="E25" s="91" t="s">
        <v>152</v>
      </c>
      <c r="F25" s="92">
        <v>43228</v>
      </c>
      <c r="G25" s="92" t="s">
        <v>153</v>
      </c>
      <c r="H25" s="92" t="s">
        <v>154</v>
      </c>
      <c r="I25" s="92"/>
      <c r="J25" s="94">
        <v>382773331</v>
      </c>
      <c r="K25" s="94"/>
      <c r="L25" s="92" t="s">
        <v>94</v>
      </c>
    </row>
    <row r="26" spans="2:12" ht="202.5" x14ac:dyDescent="0.2">
      <c r="B26" s="90" t="s">
        <v>104</v>
      </c>
      <c r="C26" s="90" t="s">
        <v>112</v>
      </c>
      <c r="D26" s="90" t="s">
        <v>100</v>
      </c>
      <c r="E26" s="91" t="s">
        <v>155</v>
      </c>
      <c r="F26" s="92">
        <v>43151</v>
      </c>
      <c r="G26" s="92" t="s">
        <v>156</v>
      </c>
      <c r="H26" s="92" t="s">
        <v>157</v>
      </c>
      <c r="I26" s="92">
        <v>43197</v>
      </c>
      <c r="J26" s="94">
        <v>284121475</v>
      </c>
      <c r="K26" s="94">
        <v>226158475</v>
      </c>
      <c r="L26" s="92" t="s">
        <v>94</v>
      </c>
    </row>
    <row r="27" spans="2:12" ht="256.5" x14ac:dyDescent="0.2">
      <c r="B27" s="95" t="s">
        <v>159</v>
      </c>
      <c r="C27" s="95" t="s">
        <v>160</v>
      </c>
      <c r="D27" s="90" t="s">
        <v>92</v>
      </c>
      <c r="E27" s="99" t="s">
        <v>161</v>
      </c>
      <c r="F27" s="100">
        <v>43192</v>
      </c>
      <c r="G27" s="99" t="s">
        <v>162</v>
      </c>
      <c r="H27" s="101" t="s">
        <v>163</v>
      </c>
      <c r="I27" s="92">
        <v>43209</v>
      </c>
      <c r="J27" s="102">
        <v>646714000</v>
      </c>
      <c r="K27" s="102">
        <v>646714000</v>
      </c>
      <c r="L27" s="92" t="s">
        <v>94</v>
      </c>
    </row>
    <row r="28" spans="2:12" ht="270" x14ac:dyDescent="0.2">
      <c r="B28" s="95" t="s">
        <v>159</v>
      </c>
      <c r="C28" s="95" t="s">
        <v>160</v>
      </c>
      <c r="D28" s="90" t="s">
        <v>92</v>
      </c>
      <c r="E28" s="99" t="s">
        <v>164</v>
      </c>
      <c r="F28" s="100">
        <v>43193</v>
      </c>
      <c r="G28" s="99" t="s">
        <v>165</v>
      </c>
      <c r="H28" s="101" t="s">
        <v>166</v>
      </c>
      <c r="I28" s="92">
        <v>43209</v>
      </c>
      <c r="J28" s="102">
        <v>744506500</v>
      </c>
      <c r="K28" s="102">
        <v>744506500</v>
      </c>
      <c r="L28" s="92" t="s">
        <v>94</v>
      </c>
    </row>
    <row r="29" spans="2:12" ht="256.5" x14ac:dyDescent="0.2">
      <c r="B29" s="95" t="s">
        <v>159</v>
      </c>
      <c r="C29" s="95" t="s">
        <v>160</v>
      </c>
      <c r="D29" s="90" t="s">
        <v>92</v>
      </c>
      <c r="E29" s="99" t="s">
        <v>167</v>
      </c>
      <c r="F29" s="100">
        <v>43193</v>
      </c>
      <c r="G29" s="99" t="s">
        <v>168</v>
      </c>
      <c r="H29" s="101" t="s">
        <v>169</v>
      </c>
      <c r="I29" s="92">
        <v>43209</v>
      </c>
      <c r="J29" s="102">
        <v>693264000</v>
      </c>
      <c r="K29" s="102">
        <v>693264000</v>
      </c>
      <c r="L29" s="92" t="s">
        <v>94</v>
      </c>
    </row>
    <row r="30" spans="2:12" ht="243" x14ac:dyDescent="0.2">
      <c r="B30" s="95" t="s">
        <v>159</v>
      </c>
      <c r="C30" s="95" t="s">
        <v>160</v>
      </c>
      <c r="D30" s="90" t="s">
        <v>92</v>
      </c>
      <c r="E30" s="99" t="s">
        <v>170</v>
      </c>
      <c r="F30" s="100">
        <v>43193</v>
      </c>
      <c r="G30" s="99" t="s">
        <v>171</v>
      </c>
      <c r="H30" s="101" t="s">
        <v>172</v>
      </c>
      <c r="I30" s="92">
        <v>43209</v>
      </c>
      <c r="J30" s="102">
        <v>687453000</v>
      </c>
      <c r="K30" s="102">
        <v>687453000</v>
      </c>
      <c r="L30" s="92" t="s">
        <v>94</v>
      </c>
    </row>
    <row r="31" spans="2:12" ht="270" x14ac:dyDescent="0.2">
      <c r="B31" s="95" t="s">
        <v>159</v>
      </c>
      <c r="C31" s="95" t="s">
        <v>160</v>
      </c>
      <c r="D31" s="90" t="s">
        <v>92</v>
      </c>
      <c r="E31" s="99" t="s">
        <v>173</v>
      </c>
      <c r="F31" s="100">
        <v>43193</v>
      </c>
      <c r="G31" s="99" t="s">
        <v>174</v>
      </c>
      <c r="H31" s="101" t="s">
        <v>175</v>
      </c>
      <c r="I31" s="92">
        <v>43209</v>
      </c>
      <c r="J31" s="102">
        <v>693848540</v>
      </c>
      <c r="K31" s="102">
        <v>693848540</v>
      </c>
      <c r="L31" s="92" t="s">
        <v>94</v>
      </c>
    </row>
    <row r="32" spans="2:12" ht="148.5" x14ac:dyDescent="0.2">
      <c r="B32" s="95" t="s">
        <v>159</v>
      </c>
      <c r="C32" s="95" t="s">
        <v>112</v>
      </c>
      <c r="D32" s="90" t="s">
        <v>100</v>
      </c>
      <c r="E32" s="99" t="s">
        <v>155</v>
      </c>
      <c r="F32" s="100">
        <v>43102</v>
      </c>
      <c r="G32" s="99" t="s">
        <v>176</v>
      </c>
      <c r="H32" s="101" t="s">
        <v>177</v>
      </c>
      <c r="I32" s="92">
        <v>43172</v>
      </c>
      <c r="J32" s="102">
        <v>102863280</v>
      </c>
      <c r="K32" s="102">
        <v>81163280</v>
      </c>
      <c r="L32" s="92" t="s">
        <v>94</v>
      </c>
    </row>
    <row r="33" spans="2:12" ht="148.5" x14ac:dyDescent="0.2">
      <c r="B33" s="95" t="s">
        <v>159</v>
      </c>
      <c r="C33" s="95" t="s">
        <v>109</v>
      </c>
      <c r="D33" s="90" t="s">
        <v>100</v>
      </c>
      <c r="E33" s="99" t="s">
        <v>178</v>
      </c>
      <c r="F33" s="100">
        <v>43231</v>
      </c>
      <c r="G33" s="99" t="s">
        <v>179</v>
      </c>
      <c r="H33" s="101" t="s">
        <v>180</v>
      </c>
      <c r="I33" s="103"/>
      <c r="J33" s="102">
        <v>144656612</v>
      </c>
      <c r="K33" s="102"/>
      <c r="L33" s="92" t="s">
        <v>94</v>
      </c>
    </row>
    <row r="34" spans="2:12" ht="135" x14ac:dyDescent="0.2">
      <c r="B34" s="95" t="s">
        <v>159</v>
      </c>
      <c r="C34" s="95" t="s">
        <v>112</v>
      </c>
      <c r="D34" s="90" t="s">
        <v>96</v>
      </c>
      <c r="E34" s="99" t="s">
        <v>181</v>
      </c>
      <c r="F34" s="104">
        <v>43257</v>
      </c>
      <c r="G34" s="99" t="s">
        <v>182</v>
      </c>
      <c r="H34" s="101" t="s">
        <v>183</v>
      </c>
      <c r="I34" s="103"/>
      <c r="J34" s="102">
        <v>357797500</v>
      </c>
      <c r="K34" s="102"/>
      <c r="L34" s="92" t="s">
        <v>94</v>
      </c>
    </row>
    <row r="35" spans="2:12" ht="121.5" x14ac:dyDescent="0.2">
      <c r="B35" s="95" t="s">
        <v>159</v>
      </c>
      <c r="C35" s="95" t="s">
        <v>112</v>
      </c>
      <c r="D35" s="90" t="s">
        <v>100</v>
      </c>
      <c r="E35" s="91" t="s">
        <v>93</v>
      </c>
      <c r="F35" s="104">
        <v>43258</v>
      </c>
      <c r="G35" s="101" t="s">
        <v>184</v>
      </c>
      <c r="H35" s="101" t="s">
        <v>185</v>
      </c>
      <c r="I35" s="103"/>
      <c r="J35" s="102">
        <v>500000000</v>
      </c>
      <c r="K35" s="102"/>
      <c r="L35" s="92" t="s">
        <v>94</v>
      </c>
    </row>
    <row r="36" spans="2:12" ht="256.5" x14ac:dyDescent="0.2">
      <c r="B36" s="95" t="s">
        <v>159</v>
      </c>
      <c r="C36" s="95" t="s">
        <v>109</v>
      </c>
      <c r="D36" s="90" t="s">
        <v>92</v>
      </c>
      <c r="E36" s="99" t="s">
        <v>186</v>
      </c>
      <c r="F36" s="104">
        <v>43271</v>
      </c>
      <c r="G36" s="101" t="s">
        <v>187</v>
      </c>
      <c r="H36" s="101" t="s">
        <v>188</v>
      </c>
      <c r="I36" s="103"/>
      <c r="J36" s="102">
        <v>892457160</v>
      </c>
      <c r="K36" s="102"/>
      <c r="L36" s="92" t="s">
        <v>94</v>
      </c>
    </row>
    <row r="37" spans="2:12" ht="121.5" x14ac:dyDescent="0.2">
      <c r="B37" s="95" t="s">
        <v>159</v>
      </c>
      <c r="C37" s="95" t="s">
        <v>109</v>
      </c>
      <c r="D37" s="90" t="s">
        <v>100</v>
      </c>
      <c r="E37" s="99" t="s">
        <v>178</v>
      </c>
      <c r="F37" s="104">
        <v>43273</v>
      </c>
      <c r="G37" s="101" t="s">
        <v>189</v>
      </c>
      <c r="H37" s="101" t="s">
        <v>190</v>
      </c>
      <c r="I37" s="103"/>
      <c r="J37" s="102">
        <v>51314478</v>
      </c>
      <c r="K37" s="102"/>
      <c r="L37" s="92" t="s">
        <v>94</v>
      </c>
    </row>
    <row r="38" spans="2:12" ht="121.5" x14ac:dyDescent="0.2">
      <c r="B38" s="95" t="s">
        <v>159</v>
      </c>
      <c r="C38" s="95" t="s">
        <v>109</v>
      </c>
      <c r="D38" s="90" t="s">
        <v>96</v>
      </c>
      <c r="E38" s="99" t="s">
        <v>191</v>
      </c>
      <c r="F38" s="104">
        <v>43277</v>
      </c>
      <c r="G38" s="101" t="s">
        <v>192</v>
      </c>
      <c r="H38" s="101" t="s">
        <v>193</v>
      </c>
      <c r="I38" s="103"/>
      <c r="J38" s="102">
        <v>593626720</v>
      </c>
      <c r="K38" s="102"/>
      <c r="L38" s="92" t="s">
        <v>94</v>
      </c>
    </row>
    <row r="39" spans="2:12" ht="135" x14ac:dyDescent="0.2">
      <c r="B39" s="90" t="s">
        <v>194</v>
      </c>
      <c r="C39" s="90" t="s">
        <v>109</v>
      </c>
      <c r="D39" s="90" t="s">
        <v>158</v>
      </c>
      <c r="E39" s="91" t="s">
        <v>195</v>
      </c>
      <c r="F39" s="92">
        <v>43151</v>
      </c>
      <c r="G39" s="92" t="s">
        <v>196</v>
      </c>
      <c r="H39" s="92" t="s">
        <v>197</v>
      </c>
      <c r="I39" s="92"/>
      <c r="J39" s="105">
        <v>976552500</v>
      </c>
      <c r="K39" s="92"/>
      <c r="L39" s="92" t="s">
        <v>198</v>
      </c>
    </row>
    <row r="40" spans="2:12" ht="108" x14ac:dyDescent="0.2">
      <c r="B40" s="90" t="s">
        <v>194</v>
      </c>
      <c r="C40" s="90" t="s">
        <v>109</v>
      </c>
      <c r="D40" s="90" t="s">
        <v>100</v>
      </c>
      <c r="E40" s="91" t="s">
        <v>199</v>
      </c>
      <c r="F40" s="92">
        <v>43263</v>
      </c>
      <c r="G40" s="92" t="s">
        <v>200</v>
      </c>
      <c r="H40" s="92" t="s">
        <v>201</v>
      </c>
      <c r="I40" s="92"/>
      <c r="J40" s="105">
        <v>184633334</v>
      </c>
      <c r="K40" s="92"/>
      <c r="L40" s="92" t="s">
        <v>198</v>
      </c>
    </row>
    <row r="41" spans="2:12" ht="148.5" x14ac:dyDescent="0.2">
      <c r="B41" s="90" t="s">
        <v>194</v>
      </c>
      <c r="C41" s="90" t="s">
        <v>109</v>
      </c>
      <c r="D41" s="90" t="s">
        <v>100</v>
      </c>
      <c r="E41" s="91" t="s">
        <v>93</v>
      </c>
      <c r="F41" s="92">
        <v>43245</v>
      </c>
      <c r="G41" s="95" t="s">
        <v>123</v>
      </c>
      <c r="H41" s="95" t="s">
        <v>202</v>
      </c>
      <c r="I41" s="95"/>
      <c r="J41" s="106">
        <v>650043000</v>
      </c>
      <c r="K41" s="95"/>
      <c r="L41" s="95" t="s">
        <v>203</v>
      </c>
    </row>
    <row r="42" spans="2:12" ht="162" x14ac:dyDescent="0.2">
      <c r="B42" s="97" t="s">
        <v>204</v>
      </c>
      <c r="C42" s="91" t="s">
        <v>105</v>
      </c>
      <c r="D42" s="90" t="s">
        <v>92</v>
      </c>
      <c r="E42" s="91" t="s">
        <v>205</v>
      </c>
      <c r="F42" s="107">
        <v>43269</v>
      </c>
      <c r="G42" s="97" t="s">
        <v>206</v>
      </c>
      <c r="H42" s="97" t="s">
        <v>207</v>
      </c>
      <c r="I42" s="91"/>
      <c r="J42" s="106">
        <v>477009870</v>
      </c>
      <c r="K42" s="91"/>
      <c r="L42" s="104" t="s">
        <v>94</v>
      </c>
    </row>
    <row r="43" spans="2:12" ht="409.5" x14ac:dyDescent="0.2">
      <c r="B43" s="98" t="s">
        <v>208</v>
      </c>
      <c r="C43" s="98" t="s">
        <v>109</v>
      </c>
      <c r="D43" s="90" t="s">
        <v>100</v>
      </c>
      <c r="E43" s="109" t="s">
        <v>93</v>
      </c>
      <c r="F43" s="110">
        <v>43210</v>
      </c>
      <c r="G43" s="98" t="s">
        <v>209</v>
      </c>
      <c r="H43" s="98" t="s">
        <v>210</v>
      </c>
      <c r="I43" s="92">
        <v>43272</v>
      </c>
      <c r="J43" s="108">
        <v>150200807</v>
      </c>
      <c r="K43" s="108">
        <v>150200807</v>
      </c>
      <c r="L43" s="92" t="s">
        <v>211</v>
      </c>
    </row>
    <row r="44" spans="2:12" ht="283.5" x14ac:dyDescent="0.2">
      <c r="B44" s="98" t="s">
        <v>208</v>
      </c>
      <c r="C44" s="98" t="s">
        <v>109</v>
      </c>
      <c r="D44" s="90" t="s">
        <v>100</v>
      </c>
      <c r="E44" s="109" t="s">
        <v>212</v>
      </c>
      <c r="F44" s="110">
        <v>43231</v>
      </c>
      <c r="G44" s="98" t="s">
        <v>213</v>
      </c>
      <c r="H44" s="98" t="s">
        <v>214</v>
      </c>
      <c r="I44" s="95"/>
      <c r="J44" s="108">
        <v>650903400</v>
      </c>
      <c r="K44" s="108"/>
      <c r="L44" s="95" t="s">
        <v>215</v>
      </c>
    </row>
    <row r="45" spans="2:12" ht="256.5" x14ac:dyDescent="0.2">
      <c r="B45" s="98" t="s">
        <v>208</v>
      </c>
      <c r="C45" s="98" t="s">
        <v>109</v>
      </c>
      <c r="D45" s="98" t="s">
        <v>100</v>
      </c>
      <c r="E45" s="109" t="s">
        <v>216</v>
      </c>
      <c r="F45" s="110">
        <v>43241</v>
      </c>
      <c r="G45" s="98" t="s">
        <v>217</v>
      </c>
      <c r="H45" s="98" t="s">
        <v>218</v>
      </c>
      <c r="I45" s="95"/>
      <c r="J45" s="108">
        <v>191970000</v>
      </c>
      <c r="K45" s="108"/>
      <c r="L45" s="95" t="s">
        <v>219</v>
      </c>
    </row>
    <row r="46" spans="2:12" ht="256.5" x14ac:dyDescent="0.2">
      <c r="B46" s="98" t="s">
        <v>208</v>
      </c>
      <c r="C46" s="98" t="s">
        <v>109</v>
      </c>
      <c r="D46" s="90" t="s">
        <v>92</v>
      </c>
      <c r="E46" s="109" t="s">
        <v>220</v>
      </c>
      <c r="F46" s="110">
        <v>43251</v>
      </c>
      <c r="G46" s="98" t="s">
        <v>221</v>
      </c>
      <c r="H46" s="99" t="s">
        <v>222</v>
      </c>
      <c r="I46" s="92">
        <v>43272</v>
      </c>
      <c r="J46" s="108">
        <v>176987600</v>
      </c>
      <c r="K46" s="108">
        <v>88351600</v>
      </c>
      <c r="L46" s="95" t="s">
        <v>223</v>
      </c>
    </row>
  </sheetData>
  <mergeCells count="1">
    <mergeCell ref="C2:J4"/>
  </mergeCells>
  <dataValidations count="1">
    <dataValidation type="list" allowBlank="1" showInputMessage="1" showErrorMessage="1" sqref="D45 H42 D6:D15">
      <formula1>linea</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estruct ficha tecn indicadores</vt:lpstr>
      <vt:lpstr>estructura medicion indicadores</vt:lpstr>
      <vt:lpstr>soporte medición</vt:lpstr>
      <vt:lpstr>'estruct ficha tecn indicadores'!Área_de_impresión</vt:lpstr>
      <vt:lpstr>'estructura medicion indicadores'!Área_de_impresión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2013-04-01T16:52:55Z</cp:lastPrinted>
  <dcterms:created xsi:type="dcterms:W3CDTF">2007-03-27T20:35:29Z</dcterms:created>
  <dcterms:modified xsi:type="dcterms:W3CDTF">2018-08-13T14:53:35Z</dcterms:modified>
</cp:coreProperties>
</file>